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1"/>
  </bookViews>
  <sheets>
    <sheet name="TES" sheetId="1" r:id="rId1"/>
    <sheet name="Kosztorys" sheetId="2" r:id="rId2"/>
    <sheet name="Przedmiar" sheetId="3" r:id="rId3"/>
  </sheets>
  <definedNames>
    <definedName name="_xlnm.Print_Titles" localSheetId="1">'Kosztorys'!$4:$4</definedName>
    <definedName name="_xlnm.Print_Titles" localSheetId="2">'Przedmiar'!$4:$4</definedName>
  </definedNames>
  <calcPr fullCalcOnLoad="1"/>
</workbook>
</file>

<file path=xl/sharedStrings.xml><?xml version="1.0" encoding="utf-8"?>
<sst xmlns="http://schemas.openxmlformats.org/spreadsheetml/2006/main" count="1439" uniqueCount="488">
  <si>
    <t>Nawierzchnia z mieszanek mineralno-bitumicznych grysowo-żwirowych - warstwa ścieralna asfaltowa - grubość po zagęszczeniu 4 cm
Strona lewa:
od km 0+000,00 do km 2+140,00 - 2521,77 m2
od km 3+430,10 do km 4+610,10 - 918,61 m2
od km 5+500,00 do km 7+700,00 - 2202,90 m2
od km 8+558,80 do km 10+695,77 - 2736,63 m2
Strona prawa:
od km 0+000,00 do km 2+140,00 - 953,98 m2
od km 3+430,10 do km 4+610,10 - 1039,56 m2
od km 5+500,00 do km 7+700,00 - 1336,58 m2
od km 8+558,80 do km 10+695,77 - 1212,31 m2
2521,77+918,61+2202,90+2736,63+953,98+1039,56+1366,58+1212,31 = 12952,34 m2</t>
  </si>
  <si>
    <t>Przebudowa drogi powiatowej nr 2343W na odcinku Bogurzynek Mdzewo  o łącznej długości 7657 m, wraz z remontem mostu na rzece Sewerynce w m. Kowalewko na odcinkach:
o od km 0+000,00 do km 2+140,00
o od km 3+430,10 do km 4+610,10
o od km 5+500,00 do km 7+700,00
o od km 8+558,80 do km 10+695,77</t>
  </si>
  <si>
    <t xml:space="preserve">Podbudowa z kruszywa łamanego - warstwa o grubości po zagęszczeniu 15 cm uziarnienie 0/31,5 mm
</t>
  </si>
  <si>
    <t>Podbudowa z mieszanki mineralno-bitumicznej klińcowo-żwirowej o lepiszczu asfaltowym - grubość po zagęszczeniu 5 cm -  AC16P</t>
  </si>
  <si>
    <t>KNR 2-31 0110-01 0110-02</t>
  </si>
  <si>
    <t>ŚĆIEŻKA ROWEROWA</t>
  </si>
  <si>
    <t>1.7.4</t>
  </si>
  <si>
    <t>1.7.5</t>
  </si>
  <si>
    <t>1.9.3</t>
  </si>
  <si>
    <t>1.9.4</t>
  </si>
  <si>
    <t>1.11.4</t>
  </si>
  <si>
    <t>1.11.5</t>
  </si>
  <si>
    <t>ROBOTY PORZĄDKOWE I PRZYGOTOWAWCZE DLA ZIELENI</t>
  </si>
  <si>
    <t>ELEMENTY ULICY</t>
  </si>
  <si>
    <t>OBIEKTY MOSTOWE</t>
  </si>
  <si>
    <t>Utwardzenie poboczy warstwą z kruszywa łamanego 0/31,5 mm ,grubość warstwy po zagęszczeniu 15 cm</t>
  </si>
  <si>
    <t>KNNR 6
0113-060-050</t>
  </si>
  <si>
    <t>Obrzeża betonowe o wymiarach 30x8 cm na podsypce cementowo-piaskowej z wypełnieniem spoin zaprawą cementową na ławie betonowej z oporem</t>
  </si>
  <si>
    <t>Przepusty rurowe pod zjazdami - rury PEHD o śr. 40 cm</t>
  </si>
  <si>
    <t>D-06.01.01</t>
  </si>
  <si>
    <t>KNR 2-01 0505-01</t>
  </si>
  <si>
    <t>Ręczne plantowanie powierzchni gruntu rodzimego kat.I-III</t>
  </si>
  <si>
    <t>KNR 2-21 0218-02</t>
  </si>
  <si>
    <t>KNR 2-21 0405-05</t>
  </si>
  <si>
    <t>KNR 2-21 0702-07</t>
  </si>
  <si>
    <t>Mechaniczna pielęgnacja trawników parkowych</t>
  </si>
  <si>
    <t>1.14.4</t>
  </si>
  <si>
    <t>Rozścielenie ziemi urodzajnej ręczne z transportem taczkami na terenie płaskim
263500*0,10 = 2635,00</t>
  </si>
  <si>
    <t>Wykonanie trawników parkowych siewem na terenie płaskim przy uprawie mechanicznej na gruncie kat. III z nawożeniem
26350,00/10000 = 2,635</t>
  </si>
  <si>
    <t>ROBOTY MOSTOWE</t>
  </si>
  <si>
    <t>Lp.</t>
  </si>
  <si>
    <t>Nr spec.techn.</t>
  </si>
  <si>
    <t>Podstawa</t>
  </si>
  <si>
    <t>Opis</t>
  </si>
  <si>
    <t>Jedn.obm.</t>
  </si>
  <si>
    <t>Ilość</t>
  </si>
  <si>
    <t>Cena jedn.</t>
  </si>
  <si>
    <t>Wartość</t>
  </si>
  <si>
    <t>ROBOTY DROGOWE</t>
  </si>
  <si>
    <t>1.1</t>
  </si>
  <si>
    <t>ROBOTY PRZYGOTOWAWCZE</t>
  </si>
  <si>
    <t>1.1.1</t>
  </si>
  <si>
    <t>D.01.01.01</t>
  </si>
  <si>
    <t>KNR 2-01 0119-03</t>
  </si>
  <si>
    <t>Roboty pomiarowe przy liniowych robotach ziemnych - trasa drogi w terenie równinnym</t>
  </si>
  <si>
    <t>km</t>
  </si>
  <si>
    <t>Razem</t>
  </si>
  <si>
    <t>1.2</t>
  </si>
  <si>
    <t>WYCINKA DRZEW</t>
  </si>
  <si>
    <t>1.2.1</t>
  </si>
  <si>
    <t>szt.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</si>
  <si>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</si>
  <si>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</si>
  <si>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</si>
  <si>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</si>
  <si>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</si>
  <si>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</si>
  <si>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</si>
  <si>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</si>
  <si>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D.01.02.01</t>
  </si>
  <si>
    <t>KNNR 1 0104-0100</t>
  </si>
  <si>
    <t>Mechaniczne karczowanie pni drzew o średnicy pnia 10-15 cm</t>
  </si>
  <si>
    <t>1.2.10</t>
  </si>
  <si>
    <t>KNNR 1 0104-0200</t>
  </si>
  <si>
    <t>Mechaniczne karczowanie pni drzew o średnicy pnia 16-25 cm</t>
  </si>
  <si>
    <t>1.2.11</t>
  </si>
  <si>
    <t>KNNR 1 0104-0300</t>
  </si>
  <si>
    <t>Mechaniczne karczowanie pni drzew o średnicy pnia 26-35 cm</t>
  </si>
  <si>
    <t>1.2.12</t>
  </si>
  <si>
    <t>KNNR 1 0104-0400</t>
  </si>
  <si>
    <t>Mechaniczne karczowanie pni drzew o średnicy pnia 36-45 cm</t>
  </si>
  <si>
    <t>1.2.13</t>
  </si>
  <si>
    <t>KNNR 1 0104-0500</t>
  </si>
  <si>
    <t>Mechaniczne karczowanie pni drzew o średnicy pnia 46-55 cm</t>
  </si>
  <si>
    <t>1.2.14</t>
  </si>
  <si>
    <t>KNNR 1 0104-0600</t>
  </si>
  <si>
    <t>Mechaniczne karczowanie pni drzew o średnicy pnia 56-65 cm</t>
  </si>
  <si>
    <t>1.2.15</t>
  </si>
  <si>
    <t>KNNR 1 0104-0700</t>
  </si>
  <si>
    <t>Mechaniczne karczowanie pni drzew o średnicy pnia 66-75 cm</t>
  </si>
  <si>
    <t>KNNR 1 0104-0800</t>
  </si>
  <si>
    <t>Mechaniczne karczowanie pni drzew o średnicy pnia 76-100 cm</t>
  </si>
  <si>
    <t>KNNR 1 0104-0900</t>
  </si>
  <si>
    <t>Mechaniczne karczowanie pni drzew o średnicy pnia 101-130 cm</t>
  </si>
  <si>
    <t>KNR 2-01 0108-05</t>
  </si>
  <si>
    <t>Mechaniczne karczowanie średniej gęstości krzaków i podszycia</t>
  </si>
  <si>
    <t>ha</t>
  </si>
  <si>
    <t>KNR 2-01 0110-02</t>
  </si>
  <si>
    <t>Wywożenie karpiny na odległość do 2 km</t>
  </si>
  <si>
    <t>mp</t>
  </si>
  <si>
    <t>KNR 2-01 0110-05</t>
  </si>
  <si>
    <t>Wywożenie karpiny - dodatek za każde dalsze 0.5 km wywozu
Właściwą odległość wywozu ustali Wykonawca we własnym zakresie
Krotność = 6</t>
  </si>
  <si>
    <t>KNNR 1 0107-0300</t>
  </si>
  <si>
    <t>Wywożenieni gałęzi na odległość do 2 km</t>
  </si>
  <si>
    <t>KNNR 1 0107-0500</t>
  </si>
  <si>
    <t>Wywożenie gałęzi - dodatek za każde dalsze 0.5 km wywozu
Właściwą odległość wywozu ustali Wykonawca we własnym zakresie
Krotność = 6</t>
  </si>
  <si>
    <t>D-09.01.01</t>
  </si>
  <si>
    <t>KNR 2-01 0230-01</t>
  </si>
  <si>
    <t>Zasypywanie wykopów spycharkami z przemieszczeniem gruntu na odl. do 10 m w gruncie kat. I-III
ZASYPANIE DOŁÓW PO WYCINKACH (GRUNTEM Z WYKOPÓW)</t>
  </si>
  <si>
    <t>m3</t>
  </si>
  <si>
    <t>1.3</t>
  </si>
  <si>
    <t>1.3.1</t>
  </si>
  <si>
    <t>D.01.02.04</t>
  </si>
  <si>
    <t>KNR AT-03 0101-02
analogia</t>
  </si>
  <si>
    <t>Roboty remontowe - cięcie piłą nawierzchni bitumicznych na gł. 6-10 cm</t>
  </si>
  <si>
    <t>m</t>
  </si>
  <si>
    <t>KNR AT-03 0102-02
analogia</t>
  </si>
  <si>
    <t>Roboty remontowe - frezowanie nawierzchni bitumicznej o gr. 4 cm</t>
  </si>
  <si>
    <t>m2</t>
  </si>
  <si>
    <t>KNR 2-31 0816-01</t>
  </si>
  <si>
    <t>Rozebranie przepustów rurowych - rury betonowe o śr. 40 cm</t>
  </si>
  <si>
    <t>KNR 2-31 0816-04</t>
  </si>
  <si>
    <t>Rozebranie przepustów rurowych - ścianki czołowe i ławy betonowe</t>
  </si>
  <si>
    <t>KNR 4-04 1103-01</t>
  </si>
  <si>
    <t>Załadowanie gruzu koparko-ładowarką przy obsłudze na zmianę roboczą przez 3 samochody samowyładowcze</t>
  </si>
  <si>
    <t>KNR 4-04 1103-04 1103-05</t>
  </si>
  <si>
    <t>Wywiezienie gruzu z terenu rozbiórki przy mechanicznym załadowaniu i wyładowaniu samochodem samowyładowczym na odległość 5 km
Wykonawca rzeczywistą odległość wywozu ustali we własnym zakresie</t>
  </si>
  <si>
    <t>1.4</t>
  </si>
  <si>
    <t>Roboty ziemne</t>
  </si>
  <si>
    <t>1.4.1</t>
  </si>
  <si>
    <t>D-02.01.01</t>
  </si>
  <si>
    <t>KNR 2-01 0228-05</t>
  </si>
  <si>
    <t>Wykopy wykonywane spycharkami o mocy 74 kW (100 KM) w gruncie kat. III</t>
  </si>
  <si>
    <t>1.4.2</t>
  </si>
  <si>
    <t>KNR 2-01 0229-05</t>
  </si>
  <si>
    <t>Przemieszczenie spycharkami mas ziemnych w gruncie kat. III - dodatek za każde rozpoczęte 10 m w przedziale ponad 10 do 30 m
Krotność = 2</t>
  </si>
  <si>
    <t>1.4.3</t>
  </si>
  <si>
    <t>KNR 2-01 0212-07</t>
  </si>
  <si>
    <t>Roboty ziemne wykonywane koparkami podsiębiernymi 0.60 m3 w ziemi kat. I-III uprzednio zmagazynowanej w hałdach z transportem urobku samochodami samowyładowczymi na odległość do 1 km</t>
  </si>
  <si>
    <t>1.4.4</t>
  </si>
  <si>
    <t>KNR 2-01 0214-04</t>
  </si>
  <si>
    <t>Nakłady uzupełniające za każde dalsze rozpoczęte 0.5 km transportu ponad 1 km samochodami samowyładowczymi po drogach utwardzonych ziemi kat. III-IV
Krotność = 8</t>
  </si>
  <si>
    <t>1.4.5</t>
  </si>
  <si>
    <t>D.02.03.01</t>
  </si>
  <si>
    <t>KNR 2-01 0235-01</t>
  </si>
  <si>
    <t>Formowanie i zagęszczanie nasypów o wys. do 3.0 m spycharkami w gruncie kat. I-II</t>
  </si>
  <si>
    <t>1.4.6</t>
  </si>
  <si>
    <t>KNR 2-01 0237-07</t>
  </si>
  <si>
    <t>Zagęszczanie nasypów walcami samojezdnymi wibracyjnymi; grunt sypki kat. I-III</t>
  </si>
  <si>
    <t>1.5</t>
  </si>
  <si>
    <t>NAWIERZCHNIA JEZDNI (WZMOCNIENIE)</t>
  </si>
  <si>
    <t>1.5.1</t>
  </si>
  <si>
    <t>D-04.03.01</t>
  </si>
  <si>
    <t>KNR 2-31 1004-04</t>
  </si>
  <si>
    <t>Mechaniczne czyszczenie nawierzchni drogowej nieulepszonej</t>
  </si>
  <si>
    <t>1.5.2</t>
  </si>
  <si>
    <t>KNR 2-31 1004-07</t>
  </si>
  <si>
    <t>Skropienie nawierzchni drogowej asfaltem</t>
  </si>
  <si>
    <t>1.5.3</t>
  </si>
  <si>
    <t>D-04.07.01</t>
  </si>
  <si>
    <t>KNR 2-31 0108-02</t>
  </si>
  <si>
    <t>Wyrownanie istniejącej podbudowy mieszanką mineralno-asfaltowa z wbudowaniem mechanicznym
AC gr. minimum 3 cm</t>
  </si>
  <si>
    <t>t</t>
  </si>
  <si>
    <t>1.5.4</t>
  </si>
  <si>
    <t>D.05.03.26</t>
  </si>
  <si>
    <t>KNR AT-04 0104-01
analogia</t>
  </si>
  <si>
    <t>Siatka stalowa typu MESH TRACK do wzmacniania nawierzchni drogowych wraz z rozłożeniem mieszanki typu Slurry Seal o gr. 1 cm</t>
  </si>
  <si>
    <t>1.5.5</t>
  </si>
  <si>
    <t>1.5.6</t>
  </si>
  <si>
    <t>D-05.03.05c</t>
  </si>
  <si>
    <t>KNR 2-31 0311-01 0311-02</t>
  </si>
  <si>
    <t>Nawierzchnia z mieszanek mineralno-bitumicznych grysowo-żwirowych - warstwa wiążąca asfaltowa - grubość po zagęszczeniu 9 cm</t>
  </si>
  <si>
    <t>1.5.7</t>
  </si>
  <si>
    <t>1.5.8</t>
  </si>
  <si>
    <t>D-05.03.13a</t>
  </si>
  <si>
    <t>KNR 2-31 0311-05 0311-06</t>
  </si>
  <si>
    <t>Nawierzchnia z mieszanek mineralno-bitumicznych grysowo-żwirowych - warstwa ścieralna asfaltowa - grubość po zagęszczeniu 4 cm</t>
  </si>
  <si>
    <t>1.6</t>
  </si>
  <si>
    <t>NAWIERZCHNIA JEZDNI (POSZERZENIE I NOWA NAWIERZCHNIA)</t>
  </si>
  <si>
    <t>1.6.1</t>
  </si>
  <si>
    <t>D.04.01.01</t>
  </si>
  <si>
    <t>KNR 2-31 0103-04</t>
  </si>
  <si>
    <t>Mechaniczne profilowanie i zagęszczenie podłoża pod warstwy konstrukcyjne nawierzchni w gruncie kat. I-IV</t>
  </si>
  <si>
    <t>1.6.2</t>
  </si>
  <si>
    <t>D.04.02.02</t>
  </si>
  <si>
    <t>KNR 2-31 0104-07 0104-08</t>
  </si>
  <si>
    <t>Wykonanie i zagęszczenie mechanicze warstwy odsączającej w korycie lub na całej szerokości drogi - grubość warstwy po zag. 15 cm
WARSTWA MROZOOCHRONNA Z PIASKU GR. 15 cm</t>
  </si>
  <si>
    <t>1.6.3</t>
  </si>
  <si>
    <t>D.04.04.01</t>
  </si>
  <si>
    <t>KNR 2-31 0114-07 0114-08</t>
  </si>
  <si>
    <t>Podbudowa z kruszywa łamanego - warstwa o grubości po zagęszczeniu 20 cm uziarnienie 0/31,5 mm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</si>
  <si>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</si>
  <si>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</si>
  <si>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</si>
  <si>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</si>
  <si>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</si>
  <si>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</si>
  <si>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</si>
  <si>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</si>
  <si>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1.7</t>
  </si>
  <si>
    <t>NAWIERZCHNIA ZJAZDÓW</t>
  </si>
  <si>
    <t>1.7.1</t>
  </si>
  <si>
    <t>1.7.2</t>
  </si>
  <si>
    <t>Podbudowa z kruszywa łamanego - warstwa o grubości po zagęszczeniu 15 cm uziarnienie 0/31,5 mm</t>
  </si>
  <si>
    <t>1.7.3</t>
  </si>
  <si>
    <t>D-05.03.23a</t>
  </si>
  <si>
    <t>KNR 2-31 0511-03</t>
  </si>
  <si>
    <t>Nawierzchnie z kostki brukowej betonowej BEHATON (kolor czerwony - zjazdy) grubość 8 cm na podsypce cementowo-piaskowej</t>
  </si>
  <si>
    <t>1.8</t>
  </si>
  <si>
    <t>NAWIERZCHNIA ZJAZDÓW NA POLA</t>
  </si>
  <si>
    <t>1.8.1</t>
  </si>
  <si>
    <t>1.8.2</t>
  </si>
  <si>
    <t>1.8.3</t>
  </si>
  <si>
    <t>D-05.03.26</t>
  </si>
  <si>
    <t>KNR 2-31 0202-09 0202-10
analogia</t>
  </si>
  <si>
    <t>Nawierzchnia z destruktu z frezowania - grubość po zagęszczeniu 15 cm</t>
  </si>
  <si>
    <t>1.9</t>
  </si>
  <si>
    <t>NAWIERZCHNIA POBOCZY</t>
  </si>
  <si>
    <t>1.9.1</t>
  </si>
  <si>
    <t>1.9.2</t>
  </si>
  <si>
    <t>D.06.03.01</t>
  </si>
  <si>
    <t>1.10</t>
  </si>
  <si>
    <t>1.10.1</t>
  </si>
  <si>
    <t>1.10.2</t>
  </si>
  <si>
    <t>1.11</t>
  </si>
  <si>
    <t>1.11.1</t>
  </si>
  <si>
    <t>1.11.2</t>
  </si>
  <si>
    <t>1.11.3</t>
  </si>
  <si>
    <t>1.12</t>
  </si>
  <si>
    <t>1.12.1</t>
  </si>
  <si>
    <t>D-08.01.01</t>
  </si>
  <si>
    <t>KNR 2-31 0402-04</t>
  </si>
  <si>
    <t>Ława pod krawężniki betonowa z oporem
ŁAWA BETONOWA POD KRAWĘŻNIKI BETONOWE 20*30*100 W ILOŚCI 0,0863 M3/MB</t>
  </si>
  <si>
    <t>1.12.2</t>
  </si>
  <si>
    <t>KNR 2-31 0403-02</t>
  </si>
  <si>
    <t>Krawężniki betonowe wystające o wymiarach 20x30 cm na podsypce piaskowej</t>
  </si>
  <si>
    <t>KNR 2-31 0402-03</t>
  </si>
  <si>
    <t>Ława pod krawężniki betonowa zwykła
ŁAWA BETONOWA POD KRAWĘŻNIKI BETONOWE 20*30*100 W ILOŚCI 0,0375 M3/MB</t>
  </si>
  <si>
    <t>KNR 2-31 0403-05</t>
  </si>
  <si>
    <t>Krawężniki betonowe wtopione o wymiarach 20x30 cm na podsypce cementowo-piaskowej</t>
  </si>
  <si>
    <t>D-08.03.01</t>
  </si>
  <si>
    <t>KNR 2-31 0407-05</t>
  </si>
  <si>
    <t>1.13</t>
  </si>
  <si>
    <t>ORGANIZACJA RUCHU</t>
  </si>
  <si>
    <t>1.13.1</t>
  </si>
  <si>
    <t>D-07.02.01</t>
  </si>
  <si>
    <t>KNR 2-31 0702-02</t>
  </si>
  <si>
    <t>Słupki do znaków drogowych z rur stalowych o śr. 70 mm</t>
  </si>
  <si>
    <t>1.13.2</t>
  </si>
  <si>
    <t>KNR 2-31 0703-01</t>
  </si>
  <si>
    <t>Przymocowanie tablic znaków drogowych zakazu, nakazu, ostrzegawczych, informacyjnych o powierzchni do 0.3 m2</t>
  </si>
  <si>
    <t>1.13.3</t>
  </si>
  <si>
    <t>1.14</t>
  </si>
  <si>
    <t>PRZEPUSTY</t>
  </si>
  <si>
    <t>1.14.1</t>
  </si>
  <si>
    <t>D-06.02.01</t>
  </si>
  <si>
    <t>KNR 2-31 0605-01</t>
  </si>
  <si>
    <t>Przepusty rurowe pod zjazdami - ława fundamentowa żwirowa</t>
  </si>
  <si>
    <t>1.14.2</t>
  </si>
  <si>
    <t>KNR 2-31 0605-08
analogia</t>
  </si>
  <si>
    <t>1.14.3</t>
  </si>
  <si>
    <t>KNR 2-31 0602-04
analogia</t>
  </si>
  <si>
    <t>Obudowa wlotu i wylotu przepustu - zabruk kamienny 8/11 na podbudowie betonowej C8/10 gr. 10 cm</t>
  </si>
  <si>
    <t>Razem dział: ROBOTY DROGOWE</t>
  </si>
  <si>
    <t>kpl.</t>
  </si>
  <si>
    <t>45100000-8</t>
  </si>
  <si>
    <t>D-01.01.01. Odtworzenie (wytyczenie) trasy i punktów wysokościowych.</t>
  </si>
  <si>
    <t>KNNR 1 0111-01</t>
  </si>
  <si>
    <t>Roboty pomiarowe przy liniowych robotach ziemnych - trasa dróg w terenie równinnym. Tyczenie osi przepustów</t>
  </si>
  <si>
    <t>Cennik własny</t>
  </si>
  <si>
    <t>Inwentaryzacja geodezyjna powykonawcza - wielkość obiektu I (mały)</t>
  </si>
  <si>
    <t>kpl</t>
  </si>
  <si>
    <t>45111000-8</t>
  </si>
  <si>
    <t>D-01.02.03 Wyburzenie obiektów budowlanych i inżynierskich</t>
  </si>
  <si>
    <t>KNR-W 4-01 0212-05</t>
  </si>
  <si>
    <t>Ręczna rozbiórka elementów konstrukcji betonowych zbrojonych
Rozebranie części żelbetonych mostu i częsci przelotowych przepustu oraz ścianek czołowych</t>
  </si>
  <si>
    <t>KNR 4-04 1101-02</t>
  </si>
  <si>
    <t>Transport gruzu z terenu rozbiórki przy ręcznym załadowaniu i wyładowaniu samochodem skrzyniowym na odległość do 1 km</t>
  </si>
  <si>
    <t>KNR 4-04 1101-05</t>
  </si>
  <si>
    <t>Transport gruzu z terenu rozbiórki przy ręcznym załadowaniu i wyładowaniu samochodem ciężarowym - dodatek za każdy następny rozpoczęty 1 km
Krotność = 9</t>
  </si>
  <si>
    <t>kalk. własna</t>
  </si>
  <si>
    <t>Opłata za utylizacje gruzu</t>
  </si>
  <si>
    <t>45111100-9</t>
  </si>
  <si>
    <t>D-01.02.04 Rozbiórka elementów dróg, ogrodzeń i przepustów</t>
  </si>
  <si>
    <t>KNNR 6 0801-01</t>
  </si>
  <si>
    <t>Rozebranie podbudowy gr. 20 cm - rozebranie podbudowy gr. 40 cm
Krotność = 1,33</t>
  </si>
  <si>
    <t>KNNR 6 0802-02</t>
  </si>
  <si>
    <t>Rozebranie nawierzchni z tłucznia gr. 15 cm mechanicznie. Rozbiórka nawierzchni
Krotność = 1,33</t>
  </si>
  <si>
    <t>KNNR 6 0808-01</t>
  </si>
  <si>
    <t>Rozebranie poręczy ochronnych rurowych i z kątowników</t>
  </si>
  <si>
    <t>KNR 4-04 1107-01 1107-04</t>
  </si>
  <si>
    <t>45110000-1</t>
  </si>
  <si>
    <t>D-02.01.01 Wykonanie wykopów w gruntach kat. I-IV</t>
  </si>
  <si>
    <t>KNNR 1 0201-01</t>
  </si>
  <si>
    <t>Roboty ziemne wykonywane koparkami przedsiębiernymi o poj.łyżki 0.15 m3 w gr.kat. I-II z transp.urobku na odl.do 1 km sam.samowyład. (odkrycie istniejącego obiektu)</t>
  </si>
  <si>
    <t>KNNR 1 0301-02 z.sz.2.3. 9910</t>
  </si>
  <si>
    <t>Wykopy z załadunkiem ręcznym i transportem na odległość do 1 km (grunt kat. III) - grunty mokre zalegające poniżej poziomu wody gruntowej(wykonanie koryta pod podłoże pod zasypke oraz wykonanie odmulenia rowu)</t>
  </si>
  <si>
    <t>D-02.03.01 Zasypanie wolnej przestrzeni za przyczółkami wraz z uformowaniem skarp</t>
  </si>
  <si>
    <t>KNR 2-02 1101-07</t>
  </si>
  <si>
    <t>Podkłady z ubitych materiałów sypkich na podłożu gruntowym
Podłoże zagęszczone pod konstrukcje przepustu</t>
  </si>
  <si>
    <t>KNR 2-33 0716-01
analogia</t>
  </si>
  <si>
    <t>Izolacje typu 'Grace' i inne z folii samoprzylepnych poziome - geowłóknina G=500g/m2 pod podłoże</t>
  </si>
  <si>
    <t>KNNR 1 0214-05</t>
  </si>
  <si>
    <t>Zasypanie wykopów .fund.podłużnych,punktowych,rowów,wykopów obiektowych spycharkami z zagęszcz.mechanicznym ubijakami (gr.warstwy w stanie luźnym 25 cm) - kat.gr. III-IV - wykonanie zageszczonej zasypki wokół konstrukcji przepustu</t>
  </si>
  <si>
    <t>Zasypanie wykopów .fund.podłużnych,punktowych,rowów,wykopów obiektowych spycharkami z zagęszcz.mechanicznym ubijakami (gr.warstwy w stanie luźnym 25 cm) - kat.gr. III-IV
Uzupełnienie skarp nasypu poza przepustem</t>
  </si>
  <si>
    <t>KNNR 1 0503-01</t>
  </si>
  <si>
    <t>Plantowanie (obrobienie na czysto) skarp i dna wykopów wykonywanych ręcznie w gruntach kat.I-III
Plantowanie skarp nasypu poza przepustem</t>
  </si>
  <si>
    <t>Izolacje typu 'Grace' i inne z folii samoprzylepnych poziome
Ułożenie geomembrany nad obiektem</t>
  </si>
  <si>
    <t>45232451-8</t>
  </si>
  <si>
    <t>D-03.01.02 Przepusty stalowe z blachy falistej</t>
  </si>
  <si>
    <t>KNR 2-33 0601-04</t>
  </si>
  <si>
    <t>Części przelotowe prefabrykowanych przepustów drogowych rurowych jednootworowych z rur o śr. cm - montaż przepustu - wycena przez analogię - montaż przepustu z blachy falistej
P-1 Przepust fi 1000</t>
  </si>
  <si>
    <t>D-06.01.01 Umocnienie powierzchniowe skarp, rowów i ścieków</t>
  </si>
  <si>
    <t>KNNR 1 0512-01</t>
  </si>
  <si>
    <t>Umocnienie skarp płytami chodnikowymi na podsypce piaskowej
Wycena przez analogię - umocnienie dna rowu dyblami betonowymi ułożonymi na geowłókninie</t>
  </si>
  <si>
    <t>Umocnienie skarp płytami chodnikowymi na podsypce piaskowej
Wycena przez analogię - umocnienie dna, skarp oraz tarasów zalewowych pod obiektem oraz na dopływie i odpływie materacami brzegowymi</t>
  </si>
  <si>
    <t>Umocnienie skarp płytami chodnikowymi na podsypce piaskowej
Wycena przez analogię - umocnienie skarp rowu płytami "EKO 40x60x10 cm" ułozonymi na geowłókninie</t>
  </si>
  <si>
    <t>KNR 2-01 0516-01
analogia</t>
  </si>
  <si>
    <t>Umocnienie skarp i dna rowów płytami betonowymi chodnikowymi o wym. 35x35x5 cm na podsypce piaskowej
Wycena przez analogię - umocnienie skarp i stożków geomatami z włókien sztucznych 380 g/m2</t>
  </si>
  <si>
    <t>KNNR 1 0518-02</t>
  </si>
  <si>
    <t>Ułożenie ścieków prefabrykowanych korytkowych lub trójkątnych na podbudowie
Typ korytkowy</t>
  </si>
  <si>
    <t>45233280-5</t>
  </si>
  <si>
    <t>D-07.05.01 Bariery ochronne stalowe</t>
  </si>
  <si>
    <t>KNNR 6 0703-02</t>
  </si>
  <si>
    <t>Bariery ochronne stalowe jednostronne o masie 1 m 39 kg
Barieroporęcz podatna przekładkowa typ I</t>
  </si>
  <si>
    <t>Bariery ochronne stalowe jednostronne o masie 1 m 39 kg
Bariery ochronne drogowe SP-06/D/2</t>
  </si>
  <si>
    <t>45233000-9</t>
  </si>
  <si>
    <t>D-07.08.01 Zabezpieczenie ciągłości ruchu</t>
  </si>
  <si>
    <t>Oznakowanie robót na czas prowadzenia robót</t>
  </si>
  <si>
    <t>D-08.01.01 Krawężniki betonowe</t>
  </si>
  <si>
    <t>4.10.1</t>
  </si>
  <si>
    <t>KNNR 6 0403-04</t>
  </si>
  <si>
    <t>Krawężniki betonowe wystające o wymiarach 20x30 cm z wykonaniem ław betonowych na podsypce cementowo-piaskowej</t>
  </si>
  <si>
    <t>45221111-3</t>
  </si>
  <si>
    <t>M-11.02.01 Wbicie pali żelbetowych prefabrykowanych</t>
  </si>
  <si>
    <t>KNR 2-14 0108-02 z.sz.2.14. 9904-2</t>
  </si>
  <si>
    <t>Wbijanie pali żelbetowych 30x30 cm z lądu rusztowania lub pomostu w grunt kat. I-II na głębokość 8 m - ilość elementów 11-20
Krotność = 1,26</t>
  </si>
  <si>
    <t>45262210-6</t>
  </si>
  <si>
    <t>M-11.02.01.01 Ręczne wbicie w grunt palisady drewnianej</t>
  </si>
  <si>
    <t>KNNR 10 0513-05</t>
  </si>
  <si>
    <t>Wykonanie palisady z kołków lub słupków o śr. 7-9 cm wbitych na 1.20 m w gr.kat.IV</t>
  </si>
  <si>
    <t>Wykonanie palisady z kołków lub słupków o śr. 7-9 cm wbitych na 1.20 m w gr.kat.IV wycena przez analogię - wbicie na głębokość 1,50 pali drewnianych fi 12 - 15 cm dł. 1,90 m</t>
  </si>
  <si>
    <t>M-11.07.01 Beton wyrównawczy C8/10</t>
  </si>
  <si>
    <t>KNNR 2 0106-02 z.sz. 5.5.</t>
  </si>
  <si>
    <t>Betonowanie stóp i płyt fundamentowych niezbrojonych w deskowaniu tradycyjnym - objętość nieprzekraczająca 1 m3 w jednym miejscu</t>
  </si>
  <si>
    <t>45223500-1</t>
  </si>
  <si>
    <t>M-12.01.02 Zbrojenie betonu stalą</t>
  </si>
  <si>
    <t>KNNR 2 0104-01</t>
  </si>
  <si>
    <t>Zbrojenie konstrukcji monolitycznych prętami stalowymi okrągłymi żebrowanymi i wklejanymi
Zbrojenie betonu klasą A-III</t>
  </si>
  <si>
    <t>45233500-1</t>
  </si>
  <si>
    <t>M-13.01.00 Beton konstrukcyjny</t>
  </si>
  <si>
    <t>KNNR 2 0106-03</t>
  </si>
  <si>
    <t>Betonowanie ścian prostych w deskowaniu tradycyjnym
Wykonanie z betonu C30/37 (B30) fundamentów barieroporęczy, ścianek czołowych, ław funadmentowych oraz wieńcy. Ławy mostów wykonać należy wskrzyniach szczelnych</t>
  </si>
  <si>
    <t>KNNR 2 0107-01</t>
  </si>
  <si>
    <t>Betonowanie ław fundamentowych zbrojonych w deskowaniu tradycyjnym -wycena przez analogię beton pali C40/50</t>
  </si>
  <si>
    <t>KNR 2-33 0203-02</t>
  </si>
  <si>
    <t>Deskowanie tradycyjne - podpory masywne, ściany oporowe i ściany maskujące o wysokości do 4 m
Deskowanie fundamentów barier oraz murków oporowych</t>
  </si>
  <si>
    <t>45221000-2</t>
  </si>
  <si>
    <t>M-14.03.01 Stalowe konstrukcje wielopłaszczowe z blachy falistej</t>
  </si>
  <si>
    <t>Kalkulacja producenta</t>
  </si>
  <si>
    <t>Wykonanie ocynkowanej powłoki wraz z obustronnym zabezpieczeniem antykorozyjnym farbą epoksydowo-poliuretanową.</t>
  </si>
  <si>
    <t>M-15.02.05 Izolacja bitumiczna wykonywana na zimno</t>
  </si>
  <si>
    <t>KNR 2-33 0713-18</t>
  </si>
  <si>
    <t>Izolacje przeciwwilgociowe powłokowe bitumiczne - wykonywane na zimno - pionowe z roztworu asfaltowego - pierwsza warstwa - powierzchnia w jednym miejscu do 20 m2</t>
  </si>
  <si>
    <t>KNR 2-33 0713-22</t>
  </si>
  <si>
    <t>Izolacje przeciwwilgociowe powłokowe bitumiczne - wykonywane na zimno - pionowe z roztworu asfaltowego - każda następna warstwa - powierzchnia w jednym miejscu do 20 m2</t>
  </si>
  <si>
    <t>45233253-7</t>
  </si>
  <si>
    <t>M-15.03.01 Izolacjonawierzchnia na fundamentach barieroporęczy</t>
  </si>
  <si>
    <t>KNR K-01 0114-01</t>
  </si>
  <si>
    <t>Wykonanie zamknięcia powierzchni betonowej powłoką epoksydową - gruntowanie</t>
  </si>
  <si>
    <t>KNR 2-33 0716-01</t>
  </si>
  <si>
    <t>Cienkowarstwowa nawierzchnia gr. 4 mm z żywic ekoksydowaych modyfikowanych bitumami</t>
  </si>
  <si>
    <t>45233262-3</t>
  </si>
  <si>
    <t>M-19.01.04a Balustrady z płaskowników na obiektach mostowych</t>
  </si>
  <si>
    <t>KNR 2-33 0702-02</t>
  </si>
  <si>
    <t>Montaż poręczy mostowych - odcinki proste H=1200mm</t>
  </si>
  <si>
    <t>45111214-1</t>
  </si>
  <si>
    <t>M-20.01.07 Czyszczenie strumieniowo-ścierne powierzchni betonowych</t>
  </si>
  <si>
    <t>KNR K-01 0101-01</t>
  </si>
  <si>
    <t>Czyszczenie strumieniowo-ścierne powierzchni betonowych</t>
  </si>
  <si>
    <t>M-20.01.11 Zabezpieczenie antykorozyjne powierzchni betonowych powłoką hydrofobową</t>
  </si>
  <si>
    <t>KNR K-01 0113-01</t>
  </si>
  <si>
    <t>Wykonanie impregnacji hydrofobowej powierzchni betonowych - jednokrotne - powłoka elastyczna - widoczne powierzchnie betonu</t>
  </si>
  <si>
    <t>M-20.02.06 Drobne elmenty drogowe mostowe-umocnienie gruntu lub cieku materacami gabuinowymi o przekroju trapezowym</t>
  </si>
  <si>
    <t>KNNR 10 0502-03</t>
  </si>
  <si>
    <t>Wykonanie pojedynczych opasek z kiszek faszynowych o śr. 20 cm
Wycena przez analogię - wykonanie materaców gabionowych gr. 20 cm o przekroju trapezowym a = 20 cm b = 60 cm</t>
  </si>
  <si>
    <t>m umoc.</t>
  </si>
  <si>
    <t>Wartość kosztorysowa robót bez podatku VAT</t>
  </si>
  <si>
    <t>Podatek VAT</t>
  </si>
  <si>
    <t>Ogółem wartość kosztorysowa robót</t>
  </si>
  <si>
    <t xml:space="preserve">Przebudowa drogi powiatowej nr 2343W na odcinku Bogurzynek Mdzewo  o łącznej długości 7657 m, wraz z remontem mostu na rzece Sewerynce w m. Kowalewko” na odcinkach:
o od km 0+000,00 do km 2+140,00
o od km 3+430,10 do km 4+610,10
o od km 5+500,00 do km 7+700,00
o od km 8+558,80 do km 10+695,77
</t>
  </si>
  <si>
    <t xml:space="preserve">Roboty pomiarowe przy liniowych robotach ziemnych - trasa drogi w terenie równinnym
2,14000+1,18000+2,20000+2,13697=7,65697 km = 7,66 km </t>
  </si>
  <si>
    <t>PRZEDMIAR ROBÓT</t>
  </si>
  <si>
    <t>Mechaniczne karczowanie średniej gęstości krzaków i podszycia
4623 m2 = 0,5 ha</t>
  </si>
  <si>
    <t xml:space="preserve">Wywożenie karpiny na odległość do 2 km
8x0,05+46x0,07+38x0,17+77x0,28+124x0,45+124x0,65+70x0,88+22x1,02+2x1,11 = 254,3 mp
</t>
  </si>
  <si>
    <t>Roboty remontowe - cięcie piłą nawierzchni bitumicznych na gł. 6-10 cm
Strona lewa:
od km 0+000,00 do km 1+987,00; od km 2+052,20 do km 2+140,00; od km 3+430,10 do km 4+303,83; od km 5+500,00 do km 7+700,00; od km 8+558,80 do km 10+695,77;
Strona prawa:
od km 0+000,00 do km 0+511,00; od km 0+724,89 do km 1+060,00; od km 1+352,00 do km 1+586,00; od km 1+688,00 do km 1+907,30; od km 1+987,00 do km 2+140,00; od km 3+430,10 do km 3+792,00; od km 4+035,36 do km 4+610,10; od km 5+500,00 do km 6+525,00; od km 6+555,30 do km 6+616,30; od km 6+804,70 do km 7+512,62; od km 8+558,80 do km 8+671,00; od km 8+680,00 do km 9+169,00; od km 9+295,97 do km 9+347,20; od km 9+430,35 do km 10+335,60;
7319,70+5754,65 = 13074,35 m</t>
  </si>
  <si>
    <t>ROZBIÓRKI ELEMENTÓW DROGOWYCH</t>
  </si>
  <si>
    <t>Rozebranie przepustów rurowych - rury betonowe o śr. 40 cm
26 szt.
26x7,00 = 182,00 m</t>
  </si>
  <si>
    <t>1.3.2</t>
  </si>
  <si>
    <t>1.3.3</t>
  </si>
  <si>
    <t>1.3.4</t>
  </si>
  <si>
    <t>1.3.5</t>
  </si>
  <si>
    <t>1.3.6</t>
  </si>
  <si>
    <t>ROBOTY ZIEMNE</t>
  </si>
  <si>
    <t>Wykopy wykonywane spycharkami o mocy 74 kW (100 KM) w gruncie kat. III
od km 0+000,00 do km 2+140,00 - 2613,50 m2
od km 3+430,10 do km 4+610,10 - 2419,70 m2
od km 5+500,00 do km 7+700,00 - 2327,65 m2
od km 8+558,80 do km 10+695,77 - 2058,89 m2
2613,50+2419,70+2327,65+2058,89 = 9419,74 m2</t>
  </si>
  <si>
    <t>Formowanie i zagęszczanie nasypów o wys. do 3.0 m spycharkami w gruncie kat. I-II
od km 0+000,00 do km 2+140,00 - 1475,92 m2
od km 3+430,10 do km 4+610,10 - 1155,40 m2
od km 5+500,00 do km 7+700,00 - 1363,58 m2
od km 8+558,80 do km 10+695,77 - 4958,42 m2
1475,92+1155,40+1363,58+4958,42 = 8953,32 m2</t>
  </si>
  <si>
    <t>Wyrownanie istniejącej podbudowy mieszanką mineralno-asfaltowa z wbudowaniem mechanicznym
AC gr. minimum 3 cm
od km 0+000,00 do km 2+140,00 - 612,95 m3
od km 3+430,10 do km 4+610,10 - 402,55 m3
od km 5+500,00 do km 7+700,00 - 800,11 m3
od km 8+558,80 do km 10+695,77 - 700,81 m3
612,95+402,55+800,11+700,81 = 2516,42 m3
2516,42x2,5 = 6291,05 t</t>
  </si>
  <si>
    <t>2.1</t>
  </si>
  <si>
    <t>2.1.1</t>
  </si>
  <si>
    <t>2.1.2</t>
  </si>
  <si>
    <t>2.2</t>
  </si>
  <si>
    <t>2.2.1</t>
  </si>
  <si>
    <t>2.2.2</t>
  </si>
  <si>
    <t>2.2.3</t>
  </si>
  <si>
    <t>2.2.4</t>
  </si>
  <si>
    <t>2.3</t>
  </si>
  <si>
    <t>Transport gruzu z terenu rozbiórki przy ręcznym załadowaniu i wyładowaniu samochodem skrzyniowym na odległość do 1 km
247,56x0,2+481,38x0,15 = 49,51+72,21 = 121,72</t>
  </si>
  <si>
    <t>Transport złomu samochodem skrzyniowym z załadunkiem i wyładunkiem ręcznym na odległość 10 km
14,00x0,05 = 0,7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</si>
  <si>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</si>
  <si>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</si>
  <si>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</si>
  <si>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</si>
  <si>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</si>
  <si>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</si>
  <si>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</si>
  <si>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</si>
  <si>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</si>
  <si>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2.4.1</t>
  </si>
  <si>
    <t>2.4.2</t>
  </si>
  <si>
    <t>2.5.1</t>
  </si>
  <si>
    <t>2.5.2</t>
  </si>
  <si>
    <t>2.5.3</t>
  </si>
  <si>
    <t>2.5.4</t>
  </si>
  <si>
    <t>2.5.5</t>
  </si>
  <si>
    <t>2.5.6</t>
  </si>
  <si>
    <t>2.6</t>
  </si>
  <si>
    <t>Części przelotowe prefabrykowanych przepustów drogowych rurowych jednootworowych z rur o śr. cm - montaż przepustu - wycena przez analogię - montaż przepustu z blachy falistej
N-1 Przepust fi 800</t>
  </si>
  <si>
    <t>Części przelotowe prefabrykowanych przepustów drogowych rurowych jednootworowych z rur o śr. cm - montaż przepustu - wycena przez analogię - montaż przepustu z blachy falistej
P-4 Przepust fi 800</t>
  </si>
  <si>
    <t>Części przelotowe prefabrykowanych przepustów drogowych rurowych jednootworowych z rur o śr. cm - montaż przepustu - wycena przez analogię - montaż przepustu z blachy falistej
N-2 Przepust 1880x1355</t>
  </si>
  <si>
    <t>Części przelotowe prefabrykowanych przepustów drogowych rurowych jednootworowych z rur o śr. cm - montaż przepustu - wycena przez analogię - montaż przepustu z blachy falistej
P-5 Przepust fi 1000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</si>
  <si>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</si>
  <si>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</si>
  <si>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</si>
  <si>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</si>
  <si>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</si>
  <si>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</si>
  <si>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</si>
  <si>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</si>
  <si>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</si>
  <si>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</si>
  <si>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2.7.5</t>
  </si>
  <si>
    <t>2.8</t>
  </si>
  <si>
    <t>2.8.1</t>
  </si>
  <si>
    <t>2.8.2</t>
  </si>
  <si>
    <t>2.9</t>
  </si>
  <si>
    <t>2.9.1</t>
  </si>
  <si>
    <t>2.10</t>
  </si>
  <si>
    <t>2.11</t>
  </si>
  <si>
    <t>2.11.1</t>
  </si>
  <si>
    <t>2.12</t>
  </si>
  <si>
    <t>2.12.1</t>
  </si>
  <si>
    <t>2.12.2</t>
  </si>
  <si>
    <t>2.13</t>
  </si>
  <si>
    <t>2.13.1</t>
  </si>
  <si>
    <t>2.14</t>
  </si>
  <si>
    <t>2.14.1</t>
  </si>
  <si>
    <t>2.15</t>
  </si>
  <si>
    <t>2.15.1</t>
  </si>
  <si>
    <t>2.15.2</t>
  </si>
  <si>
    <t>2.15.3</t>
  </si>
  <si>
    <t>2.16</t>
  </si>
  <si>
    <t>2.16.1</t>
  </si>
  <si>
    <t>2.17</t>
  </si>
  <si>
    <t>2.17.1</t>
  </si>
  <si>
    <t>2.17.2</t>
  </si>
  <si>
    <t>2.18</t>
  </si>
  <si>
    <t>2.18.1</t>
  </si>
  <si>
    <t>2.18.2</t>
  </si>
  <si>
    <t>2.19</t>
  </si>
  <si>
    <t>2.19.1</t>
  </si>
  <si>
    <t>2.20</t>
  </si>
  <si>
    <t>2.20.1</t>
  </si>
  <si>
    <t>2.21</t>
  </si>
  <si>
    <t>2.21.1</t>
  </si>
  <si>
    <t>2.22</t>
  </si>
  <si>
    <t>2.22.1</t>
  </si>
  <si>
    <t>Razem dział:OBIEKTY MOSTOWE</t>
  </si>
  <si>
    <t>Roboty remontowe - frezowanie nawierzchni bitumicznej o gr. 4 cm
od km 0+000,00 do km 2+140,00 - 9669,45 m2
od km 3+430,10 do km 4+610,10 - 5486,68 m2
od km 5+500,00 do km 7+700,00 - 9848,61 m2
od km 8+558,80 do km 10+695,77 - 8960,79 m2
9669,45+5486,68+9848,61+8960,79+453,00 = 34418,53 m2</t>
  </si>
  <si>
    <t>Załadowanie gruzu koparko-ładowarką przy obsłudze na zmianę roboczą przez 3 samochody samowyładowcze
34418,53x0,04+75,40 = 1376,74+75,40 = 1452,14 m3</t>
  </si>
  <si>
    <t>Mechaniczne czyszczenie nawierzchni drogowej nieulepszonej
od km 0+000,00 do km 2+140,00 - 9669,45 m2
od km 3+430,10 do km 4+610,10 - 5486,68 m2
od km 5+500,00 do km 7+700,00 - 9848,61 m2
od km 8+558,80 do km 10+695,77 - 8960,79 m2
9669,45+5486,68+9848,61+8960,79+453,00 = 34418,53 m2</t>
  </si>
  <si>
    <t>Razem netto</t>
  </si>
  <si>
    <t>Podatek VAT 23%</t>
  </si>
  <si>
    <t>Razem brutto</t>
  </si>
  <si>
    <t>Tabela elementów scalonych</t>
  </si>
  <si>
    <t>Rodzaj robót</t>
  </si>
  <si>
    <t>Wartość [zł]</t>
  </si>
  <si>
    <t xml:space="preserve">KOSZTORYS OFERTOWY </t>
  </si>
  <si>
    <t>Wywożenieni gałęzi na odległość do 2 km
0,4623x429,0 = 198,33 = 198,33 mp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</si>
</sst>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i/>
      <sz val="7.5"/>
      <color indexed="8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" fontId="1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4" fontId="22" fillId="24" borderId="10" xfId="0" applyNumberFormat="1" applyFont="1" applyFill="1" applyBorder="1" applyAlignment="1">
      <alignment horizontal="right" vertical="top" wrapText="1"/>
    </xf>
    <xf numFmtId="4" fontId="22" fillId="24" borderId="1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9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right"/>
    </xf>
    <xf numFmtId="4" fontId="24" fillId="0" borderId="13" xfId="0" applyNumberFormat="1" applyFont="1" applyBorder="1" applyAlignment="1">
      <alignment/>
    </xf>
    <xf numFmtId="0" fontId="24" fillId="0" borderId="14" xfId="0" applyFont="1" applyBorder="1" applyAlignment="1">
      <alignment horizontal="right"/>
    </xf>
    <xf numFmtId="4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200" zoomScaleNormal="200" zoomScaleSheetLayoutView="200" workbookViewId="0" topLeftCell="A1">
      <selection activeCell="J24" sqref="J24"/>
    </sheetView>
  </sheetViews>
  <sheetFormatPr defaultColWidth="9.140625" defaultRowHeight="12.75"/>
  <cols>
    <col min="1" max="1" width="9.28125" style="18" bestFit="1" customWidth="1"/>
    <col min="2" max="2" width="71.28125" style="0" customWidth="1"/>
    <col min="3" max="3" width="13.28125" style="8" bestFit="1" customWidth="1"/>
  </cols>
  <sheetData>
    <row r="1" ht="13.5" thickBot="1">
      <c r="B1" s="37" t="s">
        <v>483</v>
      </c>
    </row>
    <row r="2" spans="1:3" ht="12.75">
      <c r="A2" s="27" t="s">
        <v>30</v>
      </c>
      <c r="B2" s="28" t="s">
        <v>484</v>
      </c>
      <c r="C2" s="29" t="s">
        <v>485</v>
      </c>
    </row>
    <row r="3" spans="1:3" ht="12.75">
      <c r="A3" s="30"/>
      <c r="B3" s="19"/>
      <c r="C3" s="31"/>
    </row>
    <row r="4" spans="1:3" ht="12.75">
      <c r="A4" s="32">
        <f>Kosztorys!A6</f>
        <v>1</v>
      </c>
      <c r="B4" s="20" t="str">
        <f>Kosztorys!D6</f>
        <v>ROBOTY DROGOWE</v>
      </c>
      <c r="C4" s="22">
        <f>SUM(C5:C18)</f>
        <v>0</v>
      </c>
    </row>
    <row r="5" spans="1:3" ht="12.75">
      <c r="A5" s="33" t="s">
        <v>39</v>
      </c>
      <c r="B5" s="17" t="str">
        <f>Kosztorys!D7</f>
        <v>ROBOTY PRZYGOTOWAWCZE</v>
      </c>
      <c r="C5" s="34">
        <f>Kosztorys!H9</f>
        <v>0</v>
      </c>
    </row>
    <row r="6" spans="1:3" ht="12.75">
      <c r="A6" s="33" t="s">
        <v>47</v>
      </c>
      <c r="B6" s="17" t="str">
        <f>Kosztorys!D10</f>
        <v>WYCINKA DRZEW</v>
      </c>
      <c r="C6" s="34">
        <f>Kosztorys!H26</f>
        <v>0</v>
      </c>
    </row>
    <row r="7" spans="1:3" ht="12.75">
      <c r="A7" s="33" t="s">
        <v>100</v>
      </c>
      <c r="B7" s="17" t="str">
        <f>Kosztorys!D27</f>
        <v>ROZBIÓRKI ELEMENTÓW DROGOWYCH</v>
      </c>
      <c r="C7" s="34">
        <f>Kosztorys!H34</f>
        <v>0</v>
      </c>
    </row>
    <row r="8" spans="1:3" ht="12.75">
      <c r="A8" s="33" t="s">
        <v>117</v>
      </c>
      <c r="B8" s="17" t="str">
        <f>Kosztorys!D35</f>
        <v>ROBOTY ZIEMNE</v>
      </c>
      <c r="C8" s="34">
        <f>Kosztorys!H42</f>
        <v>0</v>
      </c>
    </row>
    <row r="9" spans="1:3" ht="12.75">
      <c r="A9" s="33" t="s">
        <v>139</v>
      </c>
      <c r="B9" s="17" t="str">
        <f>Kosztorys!D43</f>
        <v>NAWIERZCHNIA JEZDNI (WZMOCNIENIE)</v>
      </c>
      <c r="C9" s="34">
        <f>Kosztorys!H52</f>
        <v>0</v>
      </c>
    </row>
    <row r="10" spans="1:3" ht="12.75">
      <c r="A10" s="33" t="s">
        <v>167</v>
      </c>
      <c r="B10" s="17" t="str">
        <f>Kosztorys!D53</f>
        <v>NAWIERZCHNIA JEZDNI (POSZERZENIE I NOWA NAWIERZCHNIA)</v>
      </c>
      <c r="C10" s="34">
        <f>Kosztorys!H65</f>
        <v>0</v>
      </c>
    </row>
    <row r="11" spans="1:3" ht="12.75">
      <c r="A11" s="33" t="s">
        <v>189</v>
      </c>
      <c r="B11" s="17" t="str">
        <f>Kosztorys!D66</f>
        <v>ŚĆIEŻKA ROWEROWA</v>
      </c>
      <c r="C11" s="34">
        <f>Kosztorys!H72</f>
        <v>0</v>
      </c>
    </row>
    <row r="12" spans="1:3" ht="12.75">
      <c r="A12" s="33" t="s">
        <v>198</v>
      </c>
      <c r="B12" s="17" t="str">
        <f>Kosztorys!D73</f>
        <v>NAWIERZCHNIA ZJAZDÓW</v>
      </c>
      <c r="C12" s="34">
        <f>Kosztorys!H77</f>
        <v>0</v>
      </c>
    </row>
    <row r="13" spans="1:3" ht="12.75">
      <c r="A13" s="33" t="s">
        <v>206</v>
      </c>
      <c r="B13" s="17" t="str">
        <f>Kosztorys!D78</f>
        <v>NAWIERZCHNIA ZJAZDÓW NA POLA</v>
      </c>
      <c r="C13" s="34">
        <f>Kosztorys!H83</f>
        <v>0</v>
      </c>
    </row>
    <row r="14" spans="1:3" ht="12.75">
      <c r="A14" s="33" t="s">
        <v>211</v>
      </c>
      <c r="B14" s="17" t="str">
        <f>Kosztorys!D84</f>
        <v>NAWIERZCHNIA POBOCZY</v>
      </c>
      <c r="C14" s="34">
        <f>Kosztorys!H87</f>
        <v>0</v>
      </c>
    </row>
    <row r="15" spans="1:3" ht="12.75">
      <c r="A15" s="33" t="s">
        <v>214</v>
      </c>
      <c r="B15" s="17" t="str">
        <f>Kosztorys!D88</f>
        <v>ELEMENTY ULICY</v>
      </c>
      <c r="C15" s="34">
        <f>Kosztorys!H94</f>
        <v>0</v>
      </c>
    </row>
    <row r="16" spans="1:3" ht="12.75">
      <c r="A16" s="33" t="s">
        <v>218</v>
      </c>
      <c r="B16" s="17" t="str">
        <f>Kosztorys!D95</f>
        <v>ORGANIZACJA RUCHU</v>
      </c>
      <c r="C16" s="34">
        <f>Kosztorys!H98</f>
        <v>0</v>
      </c>
    </row>
    <row r="17" spans="1:3" ht="12.75">
      <c r="A17" s="33" t="s">
        <v>232</v>
      </c>
      <c r="B17" s="17" t="str">
        <f>Kosztorys!D99</f>
        <v>PRZEPUSTY</v>
      </c>
      <c r="C17" s="34">
        <f>Kosztorys!H103</f>
        <v>0</v>
      </c>
    </row>
    <row r="18" spans="1:3" ht="12.75">
      <c r="A18" s="33" t="s">
        <v>242</v>
      </c>
      <c r="B18" s="17" t="str">
        <f>Kosztorys!D104</f>
        <v>ROBOTY PORZĄDKOWE I PRZYGOTOWAWCZE DLA ZIELENI</v>
      </c>
      <c r="C18" s="34">
        <f>Kosztorys!H109</f>
        <v>0</v>
      </c>
    </row>
    <row r="19" spans="1:3" ht="13.5" thickBot="1">
      <c r="A19" s="35">
        <v>2</v>
      </c>
      <c r="B19" s="36" t="s">
        <v>29</v>
      </c>
      <c r="C19" s="24">
        <f>Kosztorys!H208</f>
        <v>0</v>
      </c>
    </row>
    <row r="20" spans="2:3" ht="12.75">
      <c r="B20" s="25" t="s">
        <v>480</v>
      </c>
      <c r="C20" s="26">
        <f>C4+C19</f>
        <v>0</v>
      </c>
    </row>
    <row r="21" spans="2:3" ht="12.75">
      <c r="B21" s="21" t="s">
        <v>481</v>
      </c>
      <c r="C21" s="22">
        <f>ROUND(C20*0.23,2)</f>
        <v>0</v>
      </c>
    </row>
    <row r="22" spans="2:3" ht="13.5" thickBot="1">
      <c r="B22" s="23" t="s">
        <v>482</v>
      </c>
      <c r="C22" s="24">
        <f>C20+C21</f>
        <v>0</v>
      </c>
    </row>
  </sheetData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1"/>
  <sheetViews>
    <sheetView tabSelected="1" view="pageBreakPreview" zoomScale="150" zoomScaleNormal="175" zoomScaleSheetLayoutView="150" workbookViewId="0" topLeftCell="A2">
      <pane ySplit="3" topLeftCell="BM5" activePane="bottomLeft" state="frozen"/>
      <selection pane="topLeft" activeCell="A2" sqref="A2"/>
      <selection pane="bottomLeft" activeCell="L24" sqref="L24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8" customWidth="1"/>
    <col min="7" max="7" width="9.140625" style="8" customWidth="1"/>
    <col min="8" max="8" width="13.28125" style="8" customWidth="1"/>
    <col min="10" max="10" width="10.140625" style="0" bestFit="1" customWidth="1"/>
  </cols>
  <sheetData>
    <row r="2" spans="1:8" ht="12.75">
      <c r="A2" s="56" t="s">
        <v>486</v>
      </c>
      <c r="B2" s="57"/>
      <c r="C2" s="57"/>
      <c r="D2" s="57"/>
      <c r="E2" s="57"/>
      <c r="F2" s="57"/>
      <c r="G2" s="57"/>
      <c r="H2" s="57"/>
    </row>
    <row r="4" spans="1:8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39" t="s">
        <v>35</v>
      </c>
      <c r="G4" s="39" t="s">
        <v>36</v>
      </c>
      <c r="H4" s="39" t="s">
        <v>37</v>
      </c>
    </row>
    <row r="5" spans="1:8" s="9" customFormat="1" ht="62.25" customHeight="1">
      <c r="A5" s="58" t="s">
        <v>380</v>
      </c>
      <c r="B5" s="58"/>
      <c r="C5" s="58"/>
      <c r="D5" s="58"/>
      <c r="E5" s="58"/>
      <c r="F5" s="58"/>
      <c r="G5" s="58"/>
      <c r="H5" s="58"/>
    </row>
    <row r="6" spans="1:8" ht="12.75">
      <c r="A6" s="40">
        <v>1</v>
      </c>
      <c r="B6" s="41"/>
      <c r="C6" s="41"/>
      <c r="D6" s="54" t="s">
        <v>38</v>
      </c>
      <c r="E6" s="54"/>
      <c r="F6" s="54"/>
      <c r="G6" s="54"/>
      <c r="H6" s="54"/>
    </row>
    <row r="7" spans="1:8" ht="12.75">
      <c r="A7" s="40" t="s">
        <v>39</v>
      </c>
      <c r="B7" s="41"/>
      <c r="C7" s="41"/>
      <c r="D7" s="54" t="s">
        <v>40</v>
      </c>
      <c r="E7" s="54"/>
      <c r="F7" s="54"/>
      <c r="G7" s="54"/>
      <c r="H7" s="54"/>
    </row>
    <row r="8" spans="1:8" ht="21">
      <c r="A8" s="1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7">
        <v>7.66</v>
      </c>
      <c r="G8" s="7"/>
      <c r="H8" s="7">
        <f>ROUND(F8*G8,2)</f>
        <v>0</v>
      </c>
    </row>
    <row r="9" spans="1:8" ht="12.75">
      <c r="A9" s="1"/>
      <c r="B9" s="2"/>
      <c r="C9" s="2"/>
      <c r="D9" s="53"/>
      <c r="E9" s="53"/>
      <c r="F9" s="53"/>
      <c r="G9" s="3" t="s">
        <v>46</v>
      </c>
      <c r="H9" s="3">
        <f>SUM(H8)</f>
        <v>0</v>
      </c>
    </row>
    <row r="10" spans="1:8" ht="12.75">
      <c r="A10" s="40" t="s">
        <v>47</v>
      </c>
      <c r="B10" s="41"/>
      <c r="C10" s="41"/>
      <c r="D10" s="54" t="s">
        <v>48</v>
      </c>
      <c r="E10" s="54"/>
      <c r="F10" s="54"/>
      <c r="G10" s="54"/>
      <c r="H10" s="54"/>
    </row>
    <row r="11" spans="1:8" ht="21">
      <c r="A11" s="1" t="s">
        <v>49</v>
      </c>
      <c r="B11" s="4" t="s">
        <v>59</v>
      </c>
      <c r="C11" s="4" t="s">
        <v>60</v>
      </c>
      <c r="D11" s="5" t="s">
        <v>61</v>
      </c>
      <c r="E11" s="2" t="s">
        <v>50</v>
      </c>
      <c r="F11" s="12">
        <v>8</v>
      </c>
      <c r="G11" s="12"/>
      <c r="H11" s="7">
        <f aca="true" t="shared" si="0" ref="H11:H25">ROUND(F11*G11,2)</f>
        <v>0</v>
      </c>
    </row>
    <row r="12" spans="1:8" ht="21">
      <c r="A12" s="1" t="s">
        <v>51</v>
      </c>
      <c r="B12" s="4" t="s">
        <v>59</v>
      </c>
      <c r="C12" s="4" t="s">
        <v>63</v>
      </c>
      <c r="D12" s="5" t="s">
        <v>64</v>
      </c>
      <c r="E12" s="2" t="s">
        <v>50</v>
      </c>
      <c r="F12" s="12">
        <v>46</v>
      </c>
      <c r="G12" s="12"/>
      <c r="H12" s="7">
        <f t="shared" si="0"/>
        <v>0</v>
      </c>
    </row>
    <row r="13" spans="1:8" ht="21">
      <c r="A13" s="1" t="s">
        <v>52</v>
      </c>
      <c r="B13" s="4" t="s">
        <v>59</v>
      </c>
      <c r="C13" s="4" t="s">
        <v>66</v>
      </c>
      <c r="D13" s="5" t="s">
        <v>67</v>
      </c>
      <c r="E13" s="2" t="s">
        <v>50</v>
      </c>
      <c r="F13" s="12">
        <v>38</v>
      </c>
      <c r="G13" s="12"/>
      <c r="H13" s="7">
        <f t="shared" si="0"/>
        <v>0</v>
      </c>
    </row>
    <row r="14" spans="1:8" ht="21">
      <c r="A14" s="1" t="s">
        <v>53</v>
      </c>
      <c r="B14" s="4" t="s">
        <v>59</v>
      </c>
      <c r="C14" s="4" t="s">
        <v>69</v>
      </c>
      <c r="D14" s="5" t="s">
        <v>70</v>
      </c>
      <c r="E14" s="2" t="s">
        <v>50</v>
      </c>
      <c r="F14" s="12">
        <v>77</v>
      </c>
      <c r="G14" s="12"/>
      <c r="H14" s="7">
        <f t="shared" si="0"/>
        <v>0</v>
      </c>
    </row>
    <row r="15" spans="1:8" ht="21">
      <c r="A15" s="1" t="s">
        <v>54</v>
      </c>
      <c r="B15" s="4" t="s">
        <v>59</v>
      </c>
      <c r="C15" s="4" t="s">
        <v>72</v>
      </c>
      <c r="D15" s="5" t="s">
        <v>73</v>
      </c>
      <c r="E15" s="2" t="s">
        <v>50</v>
      </c>
      <c r="F15" s="12">
        <v>124</v>
      </c>
      <c r="G15" s="12"/>
      <c r="H15" s="7">
        <f t="shared" si="0"/>
        <v>0</v>
      </c>
    </row>
    <row r="16" spans="1:8" ht="21">
      <c r="A16" s="1" t="s">
        <v>55</v>
      </c>
      <c r="B16" s="4" t="s">
        <v>59</v>
      </c>
      <c r="C16" s="4" t="s">
        <v>75</v>
      </c>
      <c r="D16" s="5" t="s">
        <v>76</v>
      </c>
      <c r="E16" s="2" t="s">
        <v>50</v>
      </c>
      <c r="F16" s="12">
        <v>124</v>
      </c>
      <c r="G16" s="12"/>
      <c r="H16" s="7">
        <f t="shared" si="0"/>
        <v>0</v>
      </c>
    </row>
    <row r="17" spans="1:8" ht="21">
      <c r="A17" s="1" t="s">
        <v>56</v>
      </c>
      <c r="B17" s="4" t="s">
        <v>59</v>
      </c>
      <c r="C17" s="4" t="s">
        <v>78</v>
      </c>
      <c r="D17" s="5" t="s">
        <v>79</v>
      </c>
      <c r="E17" s="2" t="s">
        <v>50</v>
      </c>
      <c r="F17" s="12">
        <v>70</v>
      </c>
      <c r="G17" s="12"/>
      <c r="H17" s="7">
        <f t="shared" si="0"/>
        <v>0</v>
      </c>
    </row>
    <row r="18" spans="1:8" ht="21">
      <c r="A18" s="1" t="s">
        <v>57</v>
      </c>
      <c r="B18" s="4" t="s">
        <v>59</v>
      </c>
      <c r="C18" s="4" t="s">
        <v>80</v>
      </c>
      <c r="D18" s="5" t="s">
        <v>81</v>
      </c>
      <c r="E18" s="2" t="s">
        <v>50</v>
      </c>
      <c r="F18" s="12">
        <v>22</v>
      </c>
      <c r="G18" s="12"/>
      <c r="H18" s="7">
        <f t="shared" si="0"/>
        <v>0</v>
      </c>
    </row>
    <row r="19" spans="1:8" ht="21">
      <c r="A19" s="1" t="s">
        <v>58</v>
      </c>
      <c r="B19" s="4" t="s">
        <v>59</v>
      </c>
      <c r="C19" s="4" t="s">
        <v>82</v>
      </c>
      <c r="D19" s="5" t="s">
        <v>83</v>
      </c>
      <c r="E19" s="2" t="s">
        <v>50</v>
      </c>
      <c r="F19" s="12">
        <v>2</v>
      </c>
      <c r="G19" s="12"/>
      <c r="H19" s="7">
        <f t="shared" si="0"/>
        <v>0</v>
      </c>
    </row>
    <row r="20" spans="1:8" ht="21">
      <c r="A20" s="1" t="s">
        <v>62</v>
      </c>
      <c r="B20" s="4" t="s">
        <v>59</v>
      </c>
      <c r="C20" s="2" t="s">
        <v>84</v>
      </c>
      <c r="D20" s="2" t="s">
        <v>85</v>
      </c>
      <c r="E20" s="2" t="s">
        <v>86</v>
      </c>
      <c r="F20" s="11">
        <v>0.5</v>
      </c>
      <c r="G20" s="11"/>
      <c r="H20" s="7">
        <f t="shared" si="0"/>
        <v>0</v>
      </c>
    </row>
    <row r="21" spans="1:8" ht="21">
      <c r="A21" s="1" t="s">
        <v>65</v>
      </c>
      <c r="B21" s="4" t="s">
        <v>59</v>
      </c>
      <c r="C21" s="2" t="s">
        <v>87</v>
      </c>
      <c r="D21" s="2" t="s">
        <v>88</v>
      </c>
      <c r="E21" s="2" t="s">
        <v>89</v>
      </c>
      <c r="F21" s="11">
        <v>254.3</v>
      </c>
      <c r="G21" s="11"/>
      <c r="H21" s="7">
        <f t="shared" si="0"/>
        <v>0</v>
      </c>
    </row>
    <row r="22" spans="1:8" ht="42">
      <c r="A22" s="1" t="s">
        <v>68</v>
      </c>
      <c r="B22" s="4" t="s">
        <v>59</v>
      </c>
      <c r="C22" s="2" t="s">
        <v>90</v>
      </c>
      <c r="D22" s="2" t="s">
        <v>91</v>
      </c>
      <c r="E22" s="2" t="s">
        <v>89</v>
      </c>
      <c r="F22" s="11">
        <v>254.3</v>
      </c>
      <c r="G22" s="11"/>
      <c r="H22" s="7">
        <f t="shared" si="0"/>
        <v>0</v>
      </c>
    </row>
    <row r="23" spans="1:12" ht="21">
      <c r="A23" s="1" t="s">
        <v>71</v>
      </c>
      <c r="B23" s="4" t="s">
        <v>59</v>
      </c>
      <c r="C23" s="2" t="s">
        <v>92</v>
      </c>
      <c r="D23" s="2" t="s">
        <v>93</v>
      </c>
      <c r="E23" s="2" t="s">
        <v>89</v>
      </c>
      <c r="F23" s="11">
        <v>198.33</v>
      </c>
      <c r="G23" s="11"/>
      <c r="H23" s="7">
        <f t="shared" si="0"/>
        <v>0</v>
      </c>
      <c r="L23" s="10"/>
    </row>
    <row r="24" spans="1:8" ht="42">
      <c r="A24" s="1" t="s">
        <v>74</v>
      </c>
      <c r="B24" s="4" t="s">
        <v>59</v>
      </c>
      <c r="C24" s="2" t="s">
        <v>94</v>
      </c>
      <c r="D24" s="2" t="s">
        <v>95</v>
      </c>
      <c r="E24" s="2" t="s">
        <v>89</v>
      </c>
      <c r="F24" s="11">
        <v>198.33</v>
      </c>
      <c r="G24" s="11"/>
      <c r="H24" s="7">
        <f t="shared" si="0"/>
        <v>0</v>
      </c>
    </row>
    <row r="25" spans="1:8" ht="42">
      <c r="A25" s="1" t="s">
        <v>77</v>
      </c>
      <c r="B25" s="2" t="s">
        <v>96</v>
      </c>
      <c r="C25" s="2" t="s">
        <v>97</v>
      </c>
      <c r="D25" s="2" t="s">
        <v>98</v>
      </c>
      <c r="E25" s="2" t="s">
        <v>99</v>
      </c>
      <c r="F25" s="11">
        <v>508.6</v>
      </c>
      <c r="G25" s="11"/>
      <c r="H25" s="7">
        <f t="shared" si="0"/>
        <v>0</v>
      </c>
    </row>
    <row r="26" spans="1:8" ht="12.75">
      <c r="A26" s="1"/>
      <c r="B26" s="2"/>
      <c r="C26" s="2"/>
      <c r="D26" s="53"/>
      <c r="E26" s="53"/>
      <c r="F26" s="53"/>
      <c r="G26" s="3" t="s">
        <v>46</v>
      </c>
      <c r="H26" s="3">
        <f>SUM(H11:H25)</f>
        <v>0</v>
      </c>
    </row>
    <row r="27" spans="1:8" ht="12.75">
      <c r="A27" s="40" t="s">
        <v>100</v>
      </c>
      <c r="B27" s="41"/>
      <c r="C27" s="41"/>
      <c r="D27" s="54" t="s">
        <v>386</v>
      </c>
      <c r="E27" s="54"/>
      <c r="F27" s="54"/>
      <c r="G27" s="54"/>
      <c r="H27" s="54"/>
    </row>
    <row r="28" spans="1:8" ht="31.5">
      <c r="A28" s="1" t="s">
        <v>101</v>
      </c>
      <c r="B28" s="2" t="s">
        <v>102</v>
      </c>
      <c r="C28" s="2" t="s">
        <v>103</v>
      </c>
      <c r="D28" s="2" t="s">
        <v>104</v>
      </c>
      <c r="E28" s="2" t="s">
        <v>105</v>
      </c>
      <c r="F28" s="7">
        <v>13074.35</v>
      </c>
      <c r="G28" s="7"/>
      <c r="H28" s="7">
        <f aca="true" t="shared" si="1" ref="H28:H33">ROUND(F28*G28,2)</f>
        <v>0</v>
      </c>
    </row>
    <row r="29" spans="1:8" ht="31.5">
      <c r="A29" s="1" t="s">
        <v>388</v>
      </c>
      <c r="B29" s="2" t="s">
        <v>102</v>
      </c>
      <c r="C29" s="2" t="s">
        <v>106</v>
      </c>
      <c r="D29" s="2" t="s">
        <v>107</v>
      </c>
      <c r="E29" s="2" t="s">
        <v>108</v>
      </c>
      <c r="F29" s="13">
        <v>34418.53</v>
      </c>
      <c r="G29" s="7"/>
      <c r="H29" s="7">
        <f t="shared" si="1"/>
        <v>0</v>
      </c>
    </row>
    <row r="30" spans="1:8" ht="33" customHeight="1">
      <c r="A30" s="1" t="s">
        <v>389</v>
      </c>
      <c r="B30" s="2" t="s">
        <v>102</v>
      </c>
      <c r="C30" s="2" t="s">
        <v>109</v>
      </c>
      <c r="D30" s="2" t="s">
        <v>110</v>
      </c>
      <c r="E30" s="2" t="s">
        <v>105</v>
      </c>
      <c r="F30" s="42">
        <v>182</v>
      </c>
      <c r="G30" s="42"/>
      <c r="H30" s="7">
        <f t="shared" si="1"/>
        <v>0</v>
      </c>
    </row>
    <row r="31" spans="1:8" ht="21">
      <c r="A31" s="1" t="s">
        <v>390</v>
      </c>
      <c r="B31" s="2" t="s">
        <v>102</v>
      </c>
      <c r="C31" s="2" t="s">
        <v>111</v>
      </c>
      <c r="D31" s="2" t="s">
        <v>112</v>
      </c>
      <c r="E31" s="2" t="s">
        <v>99</v>
      </c>
      <c r="F31" s="42">
        <v>75.4</v>
      </c>
      <c r="G31" s="42"/>
      <c r="H31" s="7">
        <f t="shared" si="1"/>
        <v>0</v>
      </c>
    </row>
    <row r="32" spans="1:8" ht="21" customHeight="1">
      <c r="A32" s="1" t="s">
        <v>391</v>
      </c>
      <c r="B32" s="2" t="s">
        <v>102</v>
      </c>
      <c r="C32" s="2" t="s">
        <v>113</v>
      </c>
      <c r="D32" s="2" t="s">
        <v>114</v>
      </c>
      <c r="E32" s="2" t="s">
        <v>99</v>
      </c>
      <c r="F32" s="42">
        <v>1452.14</v>
      </c>
      <c r="G32" s="7"/>
      <c r="H32" s="7">
        <f t="shared" si="1"/>
        <v>0</v>
      </c>
    </row>
    <row r="33" spans="1:8" ht="52.5">
      <c r="A33" s="1" t="s">
        <v>392</v>
      </c>
      <c r="B33" s="2" t="s">
        <v>102</v>
      </c>
      <c r="C33" s="2" t="s">
        <v>115</v>
      </c>
      <c r="D33" s="2" t="s">
        <v>116</v>
      </c>
      <c r="E33" s="2" t="s">
        <v>99</v>
      </c>
      <c r="F33" s="42">
        <v>1452.14</v>
      </c>
      <c r="G33" s="7"/>
      <c r="H33" s="7">
        <f t="shared" si="1"/>
        <v>0</v>
      </c>
    </row>
    <row r="34" spans="1:8" ht="12.75">
      <c r="A34" s="1"/>
      <c r="B34" s="2"/>
      <c r="C34" s="2"/>
      <c r="D34" s="53"/>
      <c r="E34" s="53"/>
      <c r="F34" s="53"/>
      <c r="G34" s="3" t="s">
        <v>46</v>
      </c>
      <c r="H34" s="3">
        <f>SUM(H28:H33)</f>
        <v>0</v>
      </c>
    </row>
    <row r="35" spans="1:8" ht="12.75">
      <c r="A35" s="40" t="s">
        <v>117</v>
      </c>
      <c r="B35" s="41"/>
      <c r="C35" s="41"/>
      <c r="D35" s="54" t="s">
        <v>393</v>
      </c>
      <c r="E35" s="54"/>
      <c r="F35" s="54"/>
      <c r="G35" s="54"/>
      <c r="H35" s="54"/>
    </row>
    <row r="36" spans="1:8" ht="21">
      <c r="A36" s="1" t="s">
        <v>119</v>
      </c>
      <c r="B36" s="2" t="s">
        <v>120</v>
      </c>
      <c r="C36" s="2" t="s">
        <v>121</v>
      </c>
      <c r="D36" s="2" t="s">
        <v>122</v>
      </c>
      <c r="E36" s="2" t="s">
        <v>99</v>
      </c>
      <c r="F36" s="7">
        <v>9419.74</v>
      </c>
      <c r="G36" s="13"/>
      <c r="H36" s="7">
        <f aca="true" t="shared" si="2" ref="H36:H41">ROUND(F36*G36,2)</f>
        <v>0</v>
      </c>
    </row>
    <row r="37" spans="1:8" ht="42">
      <c r="A37" s="1" t="s">
        <v>123</v>
      </c>
      <c r="B37" s="2" t="s">
        <v>120</v>
      </c>
      <c r="C37" s="2" t="s">
        <v>124</v>
      </c>
      <c r="D37" s="2" t="s">
        <v>125</v>
      </c>
      <c r="E37" s="2" t="s">
        <v>99</v>
      </c>
      <c r="F37" s="7">
        <v>9419.74</v>
      </c>
      <c r="G37" s="13"/>
      <c r="H37" s="7">
        <f t="shared" si="2"/>
        <v>0</v>
      </c>
    </row>
    <row r="38" spans="1:8" ht="42">
      <c r="A38" s="1" t="s">
        <v>126</v>
      </c>
      <c r="B38" s="2" t="s">
        <v>120</v>
      </c>
      <c r="C38" s="2" t="s">
        <v>127</v>
      </c>
      <c r="D38" s="2" t="s">
        <v>128</v>
      </c>
      <c r="E38" s="2" t="s">
        <v>99</v>
      </c>
      <c r="F38" s="7">
        <v>9419.74</v>
      </c>
      <c r="G38" s="13"/>
      <c r="H38" s="7">
        <f t="shared" si="2"/>
        <v>0</v>
      </c>
    </row>
    <row r="39" spans="1:8" ht="42">
      <c r="A39" s="1" t="s">
        <v>129</v>
      </c>
      <c r="B39" s="2" t="s">
        <v>120</v>
      </c>
      <c r="C39" s="2" t="s">
        <v>130</v>
      </c>
      <c r="D39" s="2" t="s">
        <v>131</v>
      </c>
      <c r="E39" s="2" t="s">
        <v>99</v>
      </c>
      <c r="F39" s="7">
        <v>9419.74</v>
      </c>
      <c r="G39" s="13"/>
      <c r="H39" s="7">
        <f t="shared" si="2"/>
        <v>0</v>
      </c>
    </row>
    <row r="40" spans="1:8" ht="21">
      <c r="A40" s="1" t="s">
        <v>132</v>
      </c>
      <c r="B40" s="2" t="s">
        <v>133</v>
      </c>
      <c r="C40" s="2" t="s">
        <v>134</v>
      </c>
      <c r="D40" s="2" t="s">
        <v>135</v>
      </c>
      <c r="E40" s="2" t="s">
        <v>99</v>
      </c>
      <c r="F40" s="7">
        <v>8953.32</v>
      </c>
      <c r="G40" s="13"/>
      <c r="H40" s="7">
        <f t="shared" si="2"/>
        <v>0</v>
      </c>
    </row>
    <row r="41" spans="1:8" ht="21">
      <c r="A41" s="1" t="s">
        <v>136</v>
      </c>
      <c r="B41" s="2" t="s">
        <v>133</v>
      </c>
      <c r="C41" s="2" t="s">
        <v>137</v>
      </c>
      <c r="D41" s="2" t="s">
        <v>138</v>
      </c>
      <c r="E41" s="2" t="s">
        <v>99</v>
      </c>
      <c r="F41" s="7">
        <v>8953.32</v>
      </c>
      <c r="G41" s="13"/>
      <c r="H41" s="7">
        <f t="shared" si="2"/>
        <v>0</v>
      </c>
    </row>
    <row r="42" spans="1:8" ht="12.75">
      <c r="A42" s="1"/>
      <c r="B42" s="2"/>
      <c r="C42" s="2"/>
      <c r="D42" s="53"/>
      <c r="E42" s="53"/>
      <c r="F42" s="53"/>
      <c r="G42" s="3" t="s">
        <v>46</v>
      </c>
      <c r="H42" s="3">
        <f>SUM(H36:H41)</f>
        <v>0</v>
      </c>
    </row>
    <row r="43" spans="1:8" ht="18" customHeight="1">
      <c r="A43" s="40" t="s">
        <v>139</v>
      </c>
      <c r="B43" s="41"/>
      <c r="C43" s="41"/>
      <c r="D43" s="54" t="s">
        <v>140</v>
      </c>
      <c r="E43" s="54"/>
      <c r="F43" s="54"/>
      <c r="G43" s="54"/>
      <c r="H43" s="54"/>
    </row>
    <row r="44" spans="1:8" ht="21">
      <c r="A44" s="1" t="s">
        <v>141</v>
      </c>
      <c r="B44" s="2" t="s">
        <v>142</v>
      </c>
      <c r="C44" s="2" t="s">
        <v>143</v>
      </c>
      <c r="D44" s="2" t="s">
        <v>144</v>
      </c>
      <c r="E44" s="2" t="s">
        <v>108</v>
      </c>
      <c r="F44" s="7">
        <v>34418.53</v>
      </c>
      <c r="G44" s="13"/>
      <c r="H44" s="7">
        <f aca="true" t="shared" si="3" ref="H44:H51">ROUND(F44*G44,2)</f>
        <v>0</v>
      </c>
    </row>
    <row r="45" spans="1:8" ht="21">
      <c r="A45" s="1" t="s">
        <v>145</v>
      </c>
      <c r="B45" s="2" t="s">
        <v>142</v>
      </c>
      <c r="C45" s="2" t="s">
        <v>146</v>
      </c>
      <c r="D45" s="2" t="s">
        <v>147</v>
      </c>
      <c r="E45" s="2" t="s">
        <v>108</v>
      </c>
      <c r="F45" s="7">
        <v>34418.53</v>
      </c>
      <c r="G45" s="13"/>
      <c r="H45" s="7">
        <f t="shared" si="3"/>
        <v>0</v>
      </c>
    </row>
    <row r="46" spans="1:8" ht="31.5">
      <c r="A46" s="1" t="s">
        <v>148</v>
      </c>
      <c r="B46" s="2" t="s">
        <v>149</v>
      </c>
      <c r="C46" s="2" t="s">
        <v>150</v>
      </c>
      <c r="D46" s="2" t="s">
        <v>151</v>
      </c>
      <c r="E46" s="2" t="s">
        <v>152</v>
      </c>
      <c r="F46" s="7">
        <v>6291.05</v>
      </c>
      <c r="G46" s="13"/>
      <c r="H46" s="7">
        <f t="shared" si="3"/>
        <v>0</v>
      </c>
    </row>
    <row r="47" spans="1:8" ht="31.5">
      <c r="A47" s="1" t="s">
        <v>153</v>
      </c>
      <c r="B47" s="2" t="s">
        <v>154</v>
      </c>
      <c r="C47" s="2" t="s">
        <v>155</v>
      </c>
      <c r="D47" s="2" t="s">
        <v>156</v>
      </c>
      <c r="E47" s="2" t="s">
        <v>108</v>
      </c>
      <c r="F47" s="7">
        <v>34418.53</v>
      </c>
      <c r="G47" s="13"/>
      <c r="H47" s="7">
        <f t="shared" si="3"/>
        <v>0</v>
      </c>
    </row>
    <row r="48" spans="1:8" ht="21">
      <c r="A48" s="1" t="s">
        <v>157</v>
      </c>
      <c r="B48" s="2" t="s">
        <v>142</v>
      </c>
      <c r="C48" s="2" t="s">
        <v>146</v>
      </c>
      <c r="D48" s="2" t="s">
        <v>147</v>
      </c>
      <c r="E48" s="2" t="s">
        <v>108</v>
      </c>
      <c r="F48" s="7">
        <v>34418.53</v>
      </c>
      <c r="G48" s="13"/>
      <c r="H48" s="7">
        <f t="shared" si="3"/>
        <v>0</v>
      </c>
    </row>
    <row r="49" spans="1:8" ht="31.5">
      <c r="A49" s="1" t="s">
        <v>158</v>
      </c>
      <c r="B49" s="2" t="s">
        <v>159</v>
      </c>
      <c r="C49" s="2" t="s">
        <v>160</v>
      </c>
      <c r="D49" s="2" t="s">
        <v>161</v>
      </c>
      <c r="E49" s="2" t="s">
        <v>108</v>
      </c>
      <c r="F49" s="7">
        <v>34418.53</v>
      </c>
      <c r="G49" s="13"/>
      <c r="H49" s="7">
        <f t="shared" si="3"/>
        <v>0</v>
      </c>
    </row>
    <row r="50" spans="1:8" ht="21">
      <c r="A50" s="1" t="s">
        <v>162</v>
      </c>
      <c r="B50" s="2" t="s">
        <v>142</v>
      </c>
      <c r="C50" s="2" t="s">
        <v>146</v>
      </c>
      <c r="D50" s="2" t="s">
        <v>147</v>
      </c>
      <c r="E50" s="2" t="s">
        <v>108</v>
      </c>
      <c r="F50" s="7">
        <v>34418.53</v>
      </c>
      <c r="G50" s="13"/>
      <c r="H50" s="7">
        <f t="shared" si="3"/>
        <v>0</v>
      </c>
    </row>
    <row r="51" spans="1:8" ht="31.5">
      <c r="A51" s="1" t="s">
        <v>163</v>
      </c>
      <c r="B51" s="2" t="s">
        <v>164</v>
      </c>
      <c r="C51" s="2" t="s">
        <v>165</v>
      </c>
      <c r="D51" s="2" t="s">
        <v>166</v>
      </c>
      <c r="E51" s="2" t="s">
        <v>108</v>
      </c>
      <c r="F51" s="7">
        <v>34418.53</v>
      </c>
      <c r="G51" s="13"/>
      <c r="H51" s="7">
        <f t="shared" si="3"/>
        <v>0</v>
      </c>
    </row>
    <row r="52" spans="1:8" ht="12.75">
      <c r="A52" s="1"/>
      <c r="B52" s="2"/>
      <c r="C52" s="2"/>
      <c r="D52" s="53"/>
      <c r="E52" s="53"/>
      <c r="F52" s="53"/>
      <c r="G52" s="3" t="s">
        <v>46</v>
      </c>
      <c r="H52" s="3">
        <f>SUM(H44:H51)</f>
        <v>0</v>
      </c>
    </row>
    <row r="53" spans="1:8" ht="12.75">
      <c r="A53" s="40" t="s">
        <v>167</v>
      </c>
      <c r="B53" s="41"/>
      <c r="C53" s="41"/>
      <c r="D53" s="54" t="s">
        <v>168</v>
      </c>
      <c r="E53" s="54"/>
      <c r="F53" s="54"/>
      <c r="G53" s="54"/>
      <c r="H53" s="54"/>
    </row>
    <row r="54" spans="1:8" ht="21">
      <c r="A54" s="1" t="s">
        <v>169</v>
      </c>
      <c r="B54" s="2" t="s">
        <v>170</v>
      </c>
      <c r="C54" s="2" t="s">
        <v>171</v>
      </c>
      <c r="D54" s="2" t="s">
        <v>172</v>
      </c>
      <c r="E54" s="2" t="s">
        <v>108</v>
      </c>
      <c r="F54" s="13">
        <v>20666.19</v>
      </c>
      <c r="G54" s="13"/>
      <c r="H54" s="7">
        <f aca="true" t="shared" si="4" ref="H54:H64">ROUND(F54*G54,2)</f>
        <v>0</v>
      </c>
    </row>
    <row r="55" spans="1:8" ht="42">
      <c r="A55" s="1" t="s">
        <v>173</v>
      </c>
      <c r="B55" s="2" t="s">
        <v>174</v>
      </c>
      <c r="C55" s="2" t="s">
        <v>175</v>
      </c>
      <c r="D55" s="2" t="s">
        <v>176</v>
      </c>
      <c r="E55" s="2" t="s">
        <v>108</v>
      </c>
      <c r="F55" s="13">
        <v>20666.19</v>
      </c>
      <c r="G55" s="13"/>
      <c r="H55" s="7">
        <f t="shared" si="4"/>
        <v>0</v>
      </c>
    </row>
    <row r="56" spans="1:8" ht="31.5">
      <c r="A56" s="1" t="s">
        <v>177</v>
      </c>
      <c r="B56" s="2" t="s">
        <v>178</v>
      </c>
      <c r="C56" s="2" t="s">
        <v>179</v>
      </c>
      <c r="D56" s="2" t="s">
        <v>2</v>
      </c>
      <c r="E56" s="2" t="s">
        <v>108</v>
      </c>
      <c r="F56" s="13">
        <v>16743.89</v>
      </c>
      <c r="G56" s="13"/>
      <c r="H56" s="7">
        <f t="shared" si="4"/>
        <v>0</v>
      </c>
    </row>
    <row r="57" spans="1:8" ht="21">
      <c r="A57" s="1" t="s">
        <v>181</v>
      </c>
      <c r="B57" s="2" t="s">
        <v>142</v>
      </c>
      <c r="C57" s="2" t="s">
        <v>143</v>
      </c>
      <c r="D57" s="2" t="s">
        <v>144</v>
      </c>
      <c r="E57" s="2" t="s">
        <v>108</v>
      </c>
      <c r="F57" s="13">
        <v>16743.89</v>
      </c>
      <c r="G57" s="13"/>
      <c r="H57" s="7">
        <f t="shared" si="4"/>
        <v>0</v>
      </c>
    </row>
    <row r="58" spans="1:8" ht="21">
      <c r="A58" s="1" t="s">
        <v>182</v>
      </c>
      <c r="B58" s="2" t="s">
        <v>142</v>
      </c>
      <c r="C58" s="2" t="s">
        <v>146</v>
      </c>
      <c r="D58" s="2" t="s">
        <v>147</v>
      </c>
      <c r="E58" s="2" t="s">
        <v>108</v>
      </c>
      <c r="F58" s="13">
        <v>16743.89</v>
      </c>
      <c r="G58" s="13"/>
      <c r="H58" s="7">
        <f t="shared" si="4"/>
        <v>0</v>
      </c>
    </row>
    <row r="59" spans="1:8" ht="31.5">
      <c r="A59" s="1" t="s">
        <v>183</v>
      </c>
      <c r="B59" s="2" t="s">
        <v>159</v>
      </c>
      <c r="C59" s="2" t="s">
        <v>4</v>
      </c>
      <c r="D59" s="2" t="s">
        <v>3</v>
      </c>
      <c r="E59" s="2" t="s">
        <v>108</v>
      </c>
      <c r="F59" s="13">
        <v>15436.46</v>
      </c>
      <c r="G59" s="13"/>
      <c r="H59" s="7">
        <f t="shared" si="4"/>
        <v>0</v>
      </c>
    </row>
    <row r="60" spans="1:8" ht="31.5">
      <c r="A60" s="1" t="s">
        <v>184</v>
      </c>
      <c r="B60" s="2" t="s">
        <v>154</v>
      </c>
      <c r="C60" s="2" t="s">
        <v>155</v>
      </c>
      <c r="D60" s="2" t="s">
        <v>156</v>
      </c>
      <c r="E60" s="2" t="s">
        <v>108</v>
      </c>
      <c r="F60" s="13">
        <v>13736.8</v>
      </c>
      <c r="G60" s="13"/>
      <c r="H60" s="7">
        <f t="shared" si="4"/>
        <v>0</v>
      </c>
    </row>
    <row r="61" spans="1:8" ht="21">
      <c r="A61" s="1" t="s">
        <v>185</v>
      </c>
      <c r="B61" s="2" t="s">
        <v>142</v>
      </c>
      <c r="C61" s="2" t="s">
        <v>146</v>
      </c>
      <c r="D61" s="2" t="s">
        <v>147</v>
      </c>
      <c r="E61" s="2" t="s">
        <v>108</v>
      </c>
      <c r="F61" s="13">
        <v>13736.8</v>
      </c>
      <c r="G61" s="13"/>
      <c r="H61" s="7">
        <f t="shared" si="4"/>
        <v>0</v>
      </c>
    </row>
    <row r="62" spans="1:8" ht="31.5">
      <c r="A62" s="1" t="s">
        <v>186</v>
      </c>
      <c r="B62" s="2" t="s">
        <v>159</v>
      </c>
      <c r="C62" s="2" t="s">
        <v>160</v>
      </c>
      <c r="D62" s="2" t="s">
        <v>161</v>
      </c>
      <c r="E62" s="2" t="s">
        <v>108</v>
      </c>
      <c r="F62" s="13">
        <v>13736.8</v>
      </c>
      <c r="G62" s="13"/>
      <c r="H62" s="7">
        <f t="shared" si="4"/>
        <v>0</v>
      </c>
    </row>
    <row r="63" spans="1:8" ht="21">
      <c r="A63" s="1" t="s">
        <v>187</v>
      </c>
      <c r="B63" s="2" t="s">
        <v>142</v>
      </c>
      <c r="C63" s="2" t="s">
        <v>146</v>
      </c>
      <c r="D63" s="2" t="s">
        <v>147</v>
      </c>
      <c r="E63" s="2" t="s">
        <v>108</v>
      </c>
      <c r="F63" s="13">
        <v>12952.34</v>
      </c>
      <c r="G63" s="13"/>
      <c r="H63" s="7">
        <f t="shared" si="4"/>
        <v>0</v>
      </c>
    </row>
    <row r="64" spans="1:8" ht="31.5">
      <c r="A64" s="1" t="s">
        <v>188</v>
      </c>
      <c r="B64" s="2" t="s">
        <v>164</v>
      </c>
      <c r="C64" s="2" t="s">
        <v>165</v>
      </c>
      <c r="D64" s="2" t="s">
        <v>166</v>
      </c>
      <c r="E64" s="2" t="s">
        <v>108</v>
      </c>
      <c r="F64" s="13">
        <v>12952.34</v>
      </c>
      <c r="G64" s="13"/>
      <c r="H64" s="7">
        <f t="shared" si="4"/>
        <v>0</v>
      </c>
    </row>
    <row r="65" spans="1:8" ht="12.75">
      <c r="A65" s="1"/>
      <c r="B65" s="2"/>
      <c r="C65" s="2"/>
      <c r="D65" s="53"/>
      <c r="E65" s="53"/>
      <c r="F65" s="53"/>
      <c r="G65" s="3" t="s">
        <v>46</v>
      </c>
      <c r="H65" s="3">
        <f>SUM(H54:H64)</f>
        <v>0</v>
      </c>
    </row>
    <row r="66" spans="1:8" ht="12.75">
      <c r="A66" s="40" t="s">
        <v>189</v>
      </c>
      <c r="B66" s="41"/>
      <c r="C66" s="41"/>
      <c r="D66" s="54" t="s">
        <v>5</v>
      </c>
      <c r="E66" s="54"/>
      <c r="F66" s="54"/>
      <c r="G66" s="54"/>
      <c r="H66" s="54"/>
    </row>
    <row r="67" spans="1:8" ht="21">
      <c r="A67" s="1" t="s">
        <v>191</v>
      </c>
      <c r="B67" s="2" t="s">
        <v>170</v>
      </c>
      <c r="C67" s="2" t="s">
        <v>171</v>
      </c>
      <c r="D67" s="2" t="s">
        <v>172</v>
      </c>
      <c r="E67" s="2" t="s">
        <v>108</v>
      </c>
      <c r="F67" s="7">
        <v>6100</v>
      </c>
      <c r="G67" s="43"/>
      <c r="H67" s="7">
        <f>ROUND(F67*G67,2)</f>
        <v>0</v>
      </c>
    </row>
    <row r="68" spans="1:8" ht="31.5">
      <c r="A68" s="1" t="s">
        <v>192</v>
      </c>
      <c r="B68" s="2" t="s">
        <v>178</v>
      </c>
      <c r="C68" s="2" t="s">
        <v>179</v>
      </c>
      <c r="D68" s="2" t="s">
        <v>180</v>
      </c>
      <c r="E68" s="2" t="s">
        <v>108</v>
      </c>
      <c r="F68" s="7">
        <v>6100</v>
      </c>
      <c r="G68" s="43"/>
      <c r="H68" s="7">
        <f>ROUND(F68*G68,2)</f>
        <v>0</v>
      </c>
    </row>
    <row r="69" spans="1:8" ht="21">
      <c r="A69" s="1" t="s">
        <v>194</v>
      </c>
      <c r="B69" s="2" t="s">
        <v>142</v>
      </c>
      <c r="C69" s="2" t="s">
        <v>143</v>
      </c>
      <c r="D69" s="2" t="s">
        <v>144</v>
      </c>
      <c r="E69" s="2" t="s">
        <v>108</v>
      </c>
      <c r="F69" s="7">
        <v>6100</v>
      </c>
      <c r="G69" s="43"/>
      <c r="H69" s="7">
        <f>ROUND(F69*G69,2)</f>
        <v>0</v>
      </c>
    </row>
    <row r="70" spans="1:8" ht="21">
      <c r="A70" s="1" t="s">
        <v>6</v>
      </c>
      <c r="B70" s="2" t="s">
        <v>142</v>
      </c>
      <c r="C70" s="2" t="s">
        <v>146</v>
      </c>
      <c r="D70" s="2" t="s">
        <v>147</v>
      </c>
      <c r="E70" s="2" t="s">
        <v>108</v>
      </c>
      <c r="F70" s="7">
        <v>6100</v>
      </c>
      <c r="G70" s="43"/>
      <c r="H70" s="7">
        <f>ROUND(F70*G70,2)</f>
        <v>0</v>
      </c>
    </row>
    <row r="71" spans="1:8" ht="31.5">
      <c r="A71" s="1" t="s">
        <v>7</v>
      </c>
      <c r="B71" s="2" t="s">
        <v>164</v>
      </c>
      <c r="C71" s="2" t="s">
        <v>165</v>
      </c>
      <c r="D71" s="2" t="s">
        <v>166</v>
      </c>
      <c r="E71" s="2" t="s">
        <v>108</v>
      </c>
      <c r="F71" s="7">
        <v>6100</v>
      </c>
      <c r="G71" s="43"/>
      <c r="H71" s="7">
        <f>ROUND(F71*G71,2)</f>
        <v>0</v>
      </c>
    </row>
    <row r="72" spans="1:8" ht="12.75">
      <c r="A72" s="1"/>
      <c r="B72" s="2"/>
      <c r="C72" s="2"/>
      <c r="D72" s="53"/>
      <c r="E72" s="53"/>
      <c r="F72" s="53"/>
      <c r="G72" s="3" t="s">
        <v>46</v>
      </c>
      <c r="H72" s="3">
        <f>SUM(H67:H71)</f>
        <v>0</v>
      </c>
    </row>
    <row r="73" spans="1:8" ht="12.75">
      <c r="A73" s="40" t="s">
        <v>198</v>
      </c>
      <c r="B73" s="41"/>
      <c r="C73" s="41"/>
      <c r="D73" s="54" t="s">
        <v>190</v>
      </c>
      <c r="E73" s="54"/>
      <c r="F73" s="54"/>
      <c r="G73" s="54"/>
      <c r="H73" s="54"/>
    </row>
    <row r="74" spans="1:8" ht="21">
      <c r="A74" s="1" t="s">
        <v>200</v>
      </c>
      <c r="B74" s="2" t="s">
        <v>170</v>
      </c>
      <c r="C74" s="2" t="s">
        <v>171</v>
      </c>
      <c r="D74" s="2" t="s">
        <v>172</v>
      </c>
      <c r="E74" s="2" t="s">
        <v>108</v>
      </c>
      <c r="F74" s="13">
        <v>742.5</v>
      </c>
      <c r="G74" s="15"/>
      <c r="H74" s="15">
        <f>ROUND(F74*G74,2)</f>
        <v>0</v>
      </c>
    </row>
    <row r="75" spans="1:8" ht="31.5">
      <c r="A75" s="1" t="s">
        <v>201</v>
      </c>
      <c r="B75" s="2" t="s">
        <v>178</v>
      </c>
      <c r="C75" s="2" t="s">
        <v>179</v>
      </c>
      <c r="D75" s="2" t="s">
        <v>193</v>
      </c>
      <c r="E75" s="2" t="s">
        <v>108</v>
      </c>
      <c r="F75" s="13">
        <v>742.5</v>
      </c>
      <c r="G75" s="15"/>
      <c r="H75" s="15">
        <f>ROUND(F75*G75,2)</f>
        <v>0</v>
      </c>
    </row>
    <row r="76" spans="1:8" ht="31.5">
      <c r="A76" s="1" t="s">
        <v>202</v>
      </c>
      <c r="B76" s="2" t="s">
        <v>195</v>
      </c>
      <c r="C76" s="2" t="s">
        <v>196</v>
      </c>
      <c r="D76" s="2" t="s">
        <v>197</v>
      </c>
      <c r="E76" s="2" t="s">
        <v>108</v>
      </c>
      <c r="F76" s="13">
        <v>742.5</v>
      </c>
      <c r="G76" s="15"/>
      <c r="H76" s="15">
        <f>ROUND(F76*G76,2)</f>
        <v>0</v>
      </c>
    </row>
    <row r="77" spans="1:8" ht="12.75">
      <c r="A77" s="1"/>
      <c r="B77" s="2"/>
      <c r="C77" s="2"/>
      <c r="D77" s="53"/>
      <c r="E77" s="53"/>
      <c r="F77" s="53"/>
      <c r="G77" s="3" t="s">
        <v>46</v>
      </c>
      <c r="H77" s="3">
        <f>SUM(H74:H76)</f>
        <v>0</v>
      </c>
    </row>
    <row r="78" spans="1:8" ht="12.75">
      <c r="A78" s="40" t="s">
        <v>206</v>
      </c>
      <c r="B78" s="41"/>
      <c r="C78" s="41"/>
      <c r="D78" s="54" t="s">
        <v>199</v>
      </c>
      <c r="E78" s="54"/>
      <c r="F78" s="54"/>
      <c r="G78" s="54"/>
      <c r="H78" s="54"/>
    </row>
    <row r="79" spans="1:8" ht="21">
      <c r="A79" s="1" t="s">
        <v>208</v>
      </c>
      <c r="B79" s="2" t="s">
        <v>170</v>
      </c>
      <c r="C79" s="2" t="s">
        <v>171</v>
      </c>
      <c r="D79" s="2" t="s">
        <v>172</v>
      </c>
      <c r="E79" s="2" t="s">
        <v>108</v>
      </c>
      <c r="F79" s="13">
        <v>2808</v>
      </c>
      <c r="G79" s="15"/>
      <c r="H79" s="15">
        <f>ROUND(F79*G79,2)</f>
        <v>0</v>
      </c>
    </row>
    <row r="80" spans="1:8" ht="42">
      <c r="A80" s="1" t="s">
        <v>209</v>
      </c>
      <c r="B80" s="2" t="s">
        <v>174</v>
      </c>
      <c r="C80" s="2" t="s">
        <v>175</v>
      </c>
      <c r="D80" s="2" t="s">
        <v>176</v>
      </c>
      <c r="E80" s="2" t="s">
        <v>108</v>
      </c>
      <c r="F80" s="13">
        <v>2808</v>
      </c>
      <c r="G80" s="15"/>
      <c r="H80" s="15">
        <f>ROUND(F80*G80,2)</f>
        <v>0</v>
      </c>
    </row>
    <row r="81" spans="1:8" ht="31.5">
      <c r="A81" s="1" t="s">
        <v>8</v>
      </c>
      <c r="B81" s="2" t="s">
        <v>178</v>
      </c>
      <c r="C81" s="2" t="s">
        <v>179</v>
      </c>
      <c r="D81" s="2" t="s">
        <v>193</v>
      </c>
      <c r="E81" s="2" t="s">
        <v>108</v>
      </c>
      <c r="F81" s="13">
        <v>2808</v>
      </c>
      <c r="G81" s="15"/>
      <c r="H81" s="15">
        <f>ROUND(F81*G81,2)</f>
        <v>0</v>
      </c>
    </row>
    <row r="82" spans="1:8" ht="42">
      <c r="A82" s="1" t="s">
        <v>9</v>
      </c>
      <c r="B82" s="2" t="s">
        <v>203</v>
      </c>
      <c r="C82" s="2" t="s">
        <v>204</v>
      </c>
      <c r="D82" s="2" t="s">
        <v>205</v>
      </c>
      <c r="E82" s="2" t="s">
        <v>108</v>
      </c>
      <c r="F82" s="13">
        <v>2808</v>
      </c>
      <c r="G82" s="15"/>
      <c r="H82" s="15">
        <f>ROUND(F82*G82,2)</f>
        <v>0</v>
      </c>
    </row>
    <row r="83" spans="1:8" ht="12.75">
      <c r="A83" s="1"/>
      <c r="B83" s="2"/>
      <c r="C83" s="2"/>
      <c r="D83" s="53"/>
      <c r="E83" s="53"/>
      <c r="F83" s="53"/>
      <c r="G83" s="3" t="s">
        <v>46</v>
      </c>
      <c r="H83" s="3">
        <f>SUM(H79:H82)</f>
        <v>0</v>
      </c>
    </row>
    <row r="84" spans="1:8" ht="12.75">
      <c r="A84" s="40" t="s">
        <v>211</v>
      </c>
      <c r="B84" s="41"/>
      <c r="C84" s="41"/>
      <c r="D84" s="54" t="s">
        <v>207</v>
      </c>
      <c r="E84" s="54"/>
      <c r="F84" s="54"/>
      <c r="G84" s="54"/>
      <c r="H84" s="54"/>
    </row>
    <row r="85" spans="1:8" ht="21">
      <c r="A85" s="1" t="s">
        <v>212</v>
      </c>
      <c r="B85" s="2" t="s">
        <v>170</v>
      </c>
      <c r="C85" s="2" t="s">
        <v>171</v>
      </c>
      <c r="D85" s="2" t="s">
        <v>172</v>
      </c>
      <c r="E85" s="2" t="s">
        <v>108</v>
      </c>
      <c r="F85" s="13">
        <v>13175</v>
      </c>
      <c r="G85" s="15"/>
      <c r="H85" s="15">
        <f>ROUND(F85*G85,2)</f>
        <v>0</v>
      </c>
    </row>
    <row r="86" spans="1:8" ht="31.5">
      <c r="A86" s="1" t="s">
        <v>213</v>
      </c>
      <c r="B86" s="2" t="s">
        <v>210</v>
      </c>
      <c r="C86" s="2" t="s">
        <v>16</v>
      </c>
      <c r="D86" s="2" t="s">
        <v>15</v>
      </c>
      <c r="E86" s="2" t="s">
        <v>108</v>
      </c>
      <c r="F86" s="13">
        <v>13175</v>
      </c>
      <c r="G86" s="15"/>
      <c r="H86" s="15">
        <f>ROUND(F86*G86,2)</f>
        <v>0</v>
      </c>
    </row>
    <row r="87" spans="1:8" ht="12.75">
      <c r="A87" s="1"/>
      <c r="B87" s="2"/>
      <c r="C87" s="2"/>
      <c r="D87" s="53"/>
      <c r="E87" s="53"/>
      <c r="F87" s="53"/>
      <c r="G87" s="3" t="s">
        <v>46</v>
      </c>
      <c r="H87" s="3">
        <f>SUM(H85:H86)</f>
        <v>0</v>
      </c>
    </row>
    <row r="88" spans="1:8" ht="12.75">
      <c r="A88" s="40" t="s">
        <v>214</v>
      </c>
      <c r="B88" s="41"/>
      <c r="C88" s="41"/>
      <c r="D88" s="54" t="s">
        <v>13</v>
      </c>
      <c r="E88" s="54"/>
      <c r="F88" s="54"/>
      <c r="G88" s="54"/>
      <c r="H88" s="54"/>
    </row>
    <row r="89" spans="1:8" ht="31.5">
      <c r="A89" s="1" t="s">
        <v>215</v>
      </c>
      <c r="B89" s="2" t="s">
        <v>220</v>
      </c>
      <c r="C89" s="2" t="s">
        <v>221</v>
      </c>
      <c r="D89" s="2" t="s">
        <v>222</v>
      </c>
      <c r="E89" s="2" t="s">
        <v>99</v>
      </c>
      <c r="F89" s="13">
        <v>170.36</v>
      </c>
      <c r="G89" s="15"/>
      <c r="H89" s="15">
        <f>ROUND(F89*G89,2)</f>
        <v>0</v>
      </c>
    </row>
    <row r="90" spans="1:8" ht="21">
      <c r="A90" s="1" t="s">
        <v>216</v>
      </c>
      <c r="B90" s="2" t="s">
        <v>220</v>
      </c>
      <c r="C90" s="2" t="s">
        <v>224</v>
      </c>
      <c r="D90" s="2" t="s">
        <v>225</v>
      </c>
      <c r="E90" s="2" t="s">
        <v>105</v>
      </c>
      <c r="F90" s="13">
        <v>1974</v>
      </c>
      <c r="G90" s="15"/>
      <c r="H90" s="15">
        <f>ROUND(F90*G90,2)</f>
        <v>0</v>
      </c>
    </row>
    <row r="91" spans="1:8" ht="31.5">
      <c r="A91" s="1" t="s">
        <v>217</v>
      </c>
      <c r="B91" s="2" t="s">
        <v>220</v>
      </c>
      <c r="C91" s="2" t="s">
        <v>226</v>
      </c>
      <c r="D91" s="2" t="s">
        <v>227</v>
      </c>
      <c r="E91" s="2" t="s">
        <v>99</v>
      </c>
      <c r="F91" s="13">
        <v>27.12</v>
      </c>
      <c r="G91" s="15"/>
      <c r="H91" s="15">
        <f>ROUND(F91*G91,2)</f>
        <v>0</v>
      </c>
    </row>
    <row r="92" spans="1:8" ht="21">
      <c r="A92" s="1" t="s">
        <v>10</v>
      </c>
      <c r="B92" s="2" t="s">
        <v>220</v>
      </c>
      <c r="C92" s="2" t="s">
        <v>228</v>
      </c>
      <c r="D92" s="2" t="s">
        <v>229</v>
      </c>
      <c r="E92" s="2" t="s">
        <v>105</v>
      </c>
      <c r="F92" s="13">
        <v>723</v>
      </c>
      <c r="G92" s="15"/>
      <c r="H92" s="15">
        <f>ROUND(F92*G92,2)</f>
        <v>0</v>
      </c>
    </row>
    <row r="93" spans="1:8" ht="31.5">
      <c r="A93" s="1" t="s">
        <v>11</v>
      </c>
      <c r="B93" s="2" t="s">
        <v>230</v>
      </c>
      <c r="C93" s="2" t="s">
        <v>231</v>
      </c>
      <c r="D93" s="2" t="s">
        <v>17</v>
      </c>
      <c r="E93" s="2" t="s">
        <v>105</v>
      </c>
      <c r="F93" s="13">
        <v>2060</v>
      </c>
      <c r="G93" s="15"/>
      <c r="H93" s="15">
        <f>ROUND(F93*G93,2)</f>
        <v>0</v>
      </c>
    </row>
    <row r="94" spans="1:8" ht="12.75">
      <c r="A94" s="1"/>
      <c r="B94" s="2"/>
      <c r="C94" s="2"/>
      <c r="D94" s="53"/>
      <c r="E94" s="53"/>
      <c r="F94" s="53"/>
      <c r="G94" s="3" t="s">
        <v>46</v>
      </c>
      <c r="H94" s="3">
        <f>SUM(H89:H93)</f>
        <v>0</v>
      </c>
    </row>
    <row r="95" spans="1:8" ht="12.75">
      <c r="A95" s="40" t="s">
        <v>218</v>
      </c>
      <c r="B95" s="41"/>
      <c r="C95" s="41"/>
      <c r="D95" s="54" t="s">
        <v>233</v>
      </c>
      <c r="E95" s="54"/>
      <c r="F95" s="54"/>
      <c r="G95" s="54"/>
      <c r="H95" s="54"/>
    </row>
    <row r="96" spans="1:8" ht="21">
      <c r="A96" s="1" t="s">
        <v>219</v>
      </c>
      <c r="B96" s="2" t="s">
        <v>235</v>
      </c>
      <c r="C96" s="2" t="s">
        <v>236</v>
      </c>
      <c r="D96" s="2" t="s">
        <v>237</v>
      </c>
      <c r="E96" s="2" t="s">
        <v>50</v>
      </c>
      <c r="F96" s="13">
        <v>41</v>
      </c>
      <c r="G96" s="15"/>
      <c r="H96" s="15">
        <f>ROUND(F96*G96,2)</f>
        <v>0</v>
      </c>
    </row>
    <row r="97" spans="1:8" ht="21">
      <c r="A97" s="1" t="s">
        <v>223</v>
      </c>
      <c r="B97" s="2" t="s">
        <v>235</v>
      </c>
      <c r="C97" s="2" t="s">
        <v>239</v>
      </c>
      <c r="D97" s="2" t="s">
        <v>240</v>
      </c>
      <c r="E97" s="2" t="s">
        <v>50</v>
      </c>
      <c r="F97" s="13">
        <v>49</v>
      </c>
      <c r="G97" s="15"/>
      <c r="H97" s="15">
        <f>ROUND(F97*G97,2)</f>
        <v>0</v>
      </c>
    </row>
    <row r="98" spans="1:8" ht="12.75">
      <c r="A98" s="1"/>
      <c r="B98" s="2"/>
      <c r="C98" s="2"/>
      <c r="D98" s="53"/>
      <c r="E98" s="53"/>
      <c r="F98" s="53"/>
      <c r="G98" s="3" t="s">
        <v>46</v>
      </c>
      <c r="H98" s="3">
        <f>SUM(H96:H97)</f>
        <v>0</v>
      </c>
    </row>
    <row r="99" spans="1:8" ht="12.75">
      <c r="A99" s="40" t="s">
        <v>232</v>
      </c>
      <c r="B99" s="41"/>
      <c r="C99" s="41"/>
      <c r="D99" s="54" t="s">
        <v>243</v>
      </c>
      <c r="E99" s="54"/>
      <c r="F99" s="54"/>
      <c r="G99" s="54"/>
      <c r="H99" s="54"/>
    </row>
    <row r="100" spans="1:8" ht="21">
      <c r="A100" s="1" t="s">
        <v>234</v>
      </c>
      <c r="B100" s="2" t="s">
        <v>245</v>
      </c>
      <c r="C100" s="2" t="s">
        <v>246</v>
      </c>
      <c r="D100" s="2" t="s">
        <v>247</v>
      </c>
      <c r="E100" s="2" t="s">
        <v>99</v>
      </c>
      <c r="F100" s="13">
        <v>176.6</v>
      </c>
      <c r="G100" s="15"/>
      <c r="H100" s="15">
        <f>ROUND(F100*G100,2)</f>
        <v>0</v>
      </c>
    </row>
    <row r="101" spans="1:8" ht="31.5">
      <c r="A101" s="1" t="s">
        <v>238</v>
      </c>
      <c r="B101" s="2" t="s">
        <v>245</v>
      </c>
      <c r="C101" s="2" t="s">
        <v>249</v>
      </c>
      <c r="D101" s="2" t="s">
        <v>18</v>
      </c>
      <c r="E101" s="2" t="s">
        <v>105</v>
      </c>
      <c r="F101" s="13">
        <v>883</v>
      </c>
      <c r="G101" s="15"/>
      <c r="H101" s="15">
        <f>ROUND(F101*G101,2)</f>
        <v>0</v>
      </c>
    </row>
    <row r="102" spans="1:8" ht="31.5">
      <c r="A102" s="1" t="s">
        <v>241</v>
      </c>
      <c r="B102" s="2" t="s">
        <v>245</v>
      </c>
      <c r="C102" s="2" t="s">
        <v>251</v>
      </c>
      <c r="D102" s="2" t="s">
        <v>252</v>
      </c>
      <c r="E102" s="2" t="s">
        <v>50</v>
      </c>
      <c r="F102" s="13">
        <v>202</v>
      </c>
      <c r="G102" s="15"/>
      <c r="H102" s="15">
        <f>ROUND(F102*G102,2)</f>
        <v>0</v>
      </c>
    </row>
    <row r="103" spans="1:8" ht="12.75">
      <c r="A103" s="1"/>
      <c r="B103" s="2"/>
      <c r="C103" s="2"/>
      <c r="D103" s="53"/>
      <c r="E103" s="53"/>
      <c r="F103" s="53"/>
      <c r="G103" s="3" t="s">
        <v>46</v>
      </c>
      <c r="H103" s="3">
        <f>SUM(H100:H102)</f>
        <v>0</v>
      </c>
    </row>
    <row r="104" spans="1:8" ht="12.75">
      <c r="A104" s="44" t="s">
        <v>242</v>
      </c>
      <c r="B104" s="45"/>
      <c r="C104" s="45"/>
      <c r="D104" s="55" t="s">
        <v>12</v>
      </c>
      <c r="E104" s="55"/>
      <c r="F104" s="55"/>
      <c r="G104" s="55"/>
      <c r="H104" s="55"/>
    </row>
    <row r="105" spans="1:8" ht="21">
      <c r="A105" s="46" t="s">
        <v>244</v>
      </c>
      <c r="B105" s="47" t="s">
        <v>19</v>
      </c>
      <c r="C105" s="47" t="s">
        <v>20</v>
      </c>
      <c r="D105" s="47" t="s">
        <v>21</v>
      </c>
      <c r="E105" s="47" t="s">
        <v>108</v>
      </c>
      <c r="F105" s="48">
        <v>26350</v>
      </c>
      <c r="G105" s="48"/>
      <c r="H105" s="15">
        <f>ROUND(F105*G105,2)</f>
        <v>0</v>
      </c>
    </row>
    <row r="106" spans="1:8" ht="31.5">
      <c r="A106" s="46" t="s">
        <v>248</v>
      </c>
      <c r="B106" s="47" t="s">
        <v>19</v>
      </c>
      <c r="C106" s="47" t="s">
        <v>22</v>
      </c>
      <c r="D106" s="47" t="s">
        <v>27</v>
      </c>
      <c r="E106" s="47" t="s">
        <v>99</v>
      </c>
      <c r="F106" s="48">
        <v>2635</v>
      </c>
      <c r="G106" s="48"/>
      <c r="H106" s="15">
        <f>ROUND(F106*G106,2)</f>
        <v>0</v>
      </c>
    </row>
    <row r="107" spans="1:8" ht="31.5">
      <c r="A107" s="46" t="s">
        <v>250</v>
      </c>
      <c r="B107" s="47" t="s">
        <v>19</v>
      </c>
      <c r="C107" s="47" t="s">
        <v>23</v>
      </c>
      <c r="D107" s="47" t="s">
        <v>28</v>
      </c>
      <c r="E107" s="47" t="s">
        <v>86</v>
      </c>
      <c r="F107" s="48">
        <v>2.64</v>
      </c>
      <c r="G107" s="48"/>
      <c r="H107" s="15">
        <f>ROUND(F107*G107,2)</f>
        <v>0</v>
      </c>
    </row>
    <row r="108" spans="1:8" ht="21">
      <c r="A108" s="46" t="s">
        <v>26</v>
      </c>
      <c r="B108" s="47" t="s">
        <v>19</v>
      </c>
      <c r="C108" s="47" t="s">
        <v>24</v>
      </c>
      <c r="D108" s="47" t="s">
        <v>25</v>
      </c>
      <c r="E108" s="47" t="s">
        <v>108</v>
      </c>
      <c r="F108" s="48">
        <v>26350</v>
      </c>
      <c r="G108" s="48"/>
      <c r="H108" s="15">
        <f>ROUND(F108*G108,2)</f>
        <v>0</v>
      </c>
    </row>
    <row r="109" spans="1:8" ht="12.75">
      <c r="A109" s="1"/>
      <c r="B109" s="2"/>
      <c r="C109" s="2"/>
      <c r="D109" s="53"/>
      <c r="E109" s="53"/>
      <c r="F109" s="53"/>
      <c r="G109" s="3" t="s">
        <v>46</v>
      </c>
      <c r="H109" s="3">
        <f>SUM(H105:H108)</f>
        <v>0</v>
      </c>
    </row>
    <row r="110" spans="1:8" ht="12.75">
      <c r="A110" s="59" t="s">
        <v>253</v>
      </c>
      <c r="B110" s="59"/>
      <c r="C110" s="59"/>
      <c r="D110" s="59"/>
      <c r="E110" s="59"/>
      <c r="F110" s="59"/>
      <c r="G110" s="59"/>
      <c r="H110" s="49">
        <f>H9+H26+H34+H42+H52+H65+H72+H77+H83+H87+H94+H98+H103+H109</f>
        <v>0</v>
      </c>
    </row>
    <row r="111" spans="1:8" ht="12.75">
      <c r="A111" s="40">
        <v>2</v>
      </c>
      <c r="B111" s="41"/>
      <c r="C111" s="41"/>
      <c r="D111" s="54" t="s">
        <v>14</v>
      </c>
      <c r="E111" s="54"/>
      <c r="F111" s="54"/>
      <c r="G111" s="54"/>
      <c r="H111" s="54"/>
    </row>
    <row r="112" spans="1:8" ht="12.75">
      <c r="A112" s="40" t="s">
        <v>397</v>
      </c>
      <c r="B112" s="41"/>
      <c r="C112" s="41" t="s">
        <v>255</v>
      </c>
      <c r="D112" s="54" t="s">
        <v>256</v>
      </c>
      <c r="E112" s="54"/>
      <c r="F112" s="54"/>
      <c r="G112" s="54"/>
      <c r="H112" s="54"/>
    </row>
    <row r="113" spans="1:8" ht="21">
      <c r="A113" s="1" t="s">
        <v>398</v>
      </c>
      <c r="B113" s="2"/>
      <c r="C113" s="2" t="s">
        <v>257</v>
      </c>
      <c r="D113" s="2" t="s">
        <v>258</v>
      </c>
      <c r="E113" s="2" t="s">
        <v>45</v>
      </c>
      <c r="F113" s="13">
        <v>0.13</v>
      </c>
      <c r="G113" s="15"/>
      <c r="H113" s="15">
        <f>ROUND(F113*G113,2)</f>
        <v>0</v>
      </c>
    </row>
    <row r="114" spans="1:8" ht="21">
      <c r="A114" s="1" t="s">
        <v>399</v>
      </c>
      <c r="B114" s="2"/>
      <c r="C114" s="2" t="s">
        <v>259</v>
      </c>
      <c r="D114" s="2" t="s">
        <v>260</v>
      </c>
      <c r="E114" s="2" t="s">
        <v>261</v>
      </c>
      <c r="F114" s="13">
        <v>4</v>
      </c>
      <c r="G114" s="15"/>
      <c r="H114" s="15">
        <f>ROUND(F114*G114,2)</f>
        <v>0</v>
      </c>
    </row>
    <row r="115" spans="1:8" ht="12.75">
      <c r="A115" s="1"/>
      <c r="B115" s="2"/>
      <c r="C115" s="2"/>
      <c r="D115" s="53"/>
      <c r="E115" s="53"/>
      <c r="F115" s="53"/>
      <c r="G115" s="16" t="s">
        <v>46</v>
      </c>
      <c r="H115" s="16">
        <f>SUM(H113:H114)</f>
        <v>0</v>
      </c>
    </row>
    <row r="116" spans="1:8" ht="12.75">
      <c r="A116" s="40" t="s">
        <v>400</v>
      </c>
      <c r="B116" s="41"/>
      <c r="C116" s="41" t="s">
        <v>262</v>
      </c>
      <c r="D116" s="54" t="s">
        <v>263</v>
      </c>
      <c r="E116" s="54"/>
      <c r="F116" s="54"/>
      <c r="G116" s="54"/>
      <c r="H116" s="54"/>
    </row>
    <row r="117" spans="1:8" ht="42">
      <c r="A117" s="1" t="s">
        <v>401</v>
      </c>
      <c r="B117" s="2"/>
      <c r="C117" s="2" t="s">
        <v>264</v>
      </c>
      <c r="D117" s="2" t="s">
        <v>265</v>
      </c>
      <c r="E117" s="2" t="s">
        <v>99</v>
      </c>
      <c r="F117" s="13">
        <v>148.58</v>
      </c>
      <c r="G117" s="15"/>
      <c r="H117" s="15">
        <f>ROUND(F117*G117,2)</f>
        <v>0</v>
      </c>
    </row>
    <row r="118" spans="1:8" ht="31.5">
      <c r="A118" s="1" t="s">
        <v>402</v>
      </c>
      <c r="B118" s="2"/>
      <c r="C118" s="2" t="s">
        <v>266</v>
      </c>
      <c r="D118" s="2" t="s">
        <v>267</v>
      </c>
      <c r="E118" s="2" t="s">
        <v>99</v>
      </c>
      <c r="F118" s="13">
        <v>148.58</v>
      </c>
      <c r="G118" s="15"/>
      <c r="H118" s="15">
        <f>ROUND(F118*G118,2)</f>
        <v>0</v>
      </c>
    </row>
    <row r="119" spans="1:8" ht="42">
      <c r="A119" s="1" t="s">
        <v>403</v>
      </c>
      <c r="B119" s="2"/>
      <c r="C119" s="2" t="s">
        <v>268</v>
      </c>
      <c r="D119" s="2" t="s">
        <v>269</v>
      </c>
      <c r="E119" s="2" t="s">
        <v>99</v>
      </c>
      <c r="F119" s="13">
        <v>148.58</v>
      </c>
      <c r="G119" s="15"/>
      <c r="H119" s="15">
        <f>ROUND(F119*G119,2)</f>
        <v>0</v>
      </c>
    </row>
    <row r="120" spans="1:8" ht="12.75">
      <c r="A120" s="1" t="s">
        <v>404</v>
      </c>
      <c r="B120" s="2"/>
      <c r="C120" s="50" t="s">
        <v>270</v>
      </c>
      <c r="D120" s="2" t="s">
        <v>271</v>
      </c>
      <c r="E120" s="2" t="s">
        <v>99</v>
      </c>
      <c r="F120" s="13">
        <v>148.58</v>
      </c>
      <c r="G120" s="15"/>
      <c r="H120" s="15">
        <f>ROUND(F120*G120,2)</f>
        <v>0</v>
      </c>
    </row>
    <row r="121" spans="1:8" ht="12.75">
      <c r="A121" s="1"/>
      <c r="B121" s="2"/>
      <c r="C121" s="2"/>
      <c r="D121" s="53"/>
      <c r="E121" s="53"/>
      <c r="F121" s="53"/>
      <c r="G121" s="16" t="s">
        <v>46</v>
      </c>
      <c r="H121" s="16">
        <f>SUM(H117:H120)</f>
        <v>0</v>
      </c>
    </row>
    <row r="122" spans="1:8" ht="12.75">
      <c r="A122" s="40" t="s">
        <v>405</v>
      </c>
      <c r="B122" s="41"/>
      <c r="C122" s="41" t="s">
        <v>272</v>
      </c>
      <c r="D122" s="54" t="s">
        <v>273</v>
      </c>
      <c r="E122" s="54"/>
      <c r="F122" s="54"/>
      <c r="G122" s="54"/>
      <c r="H122" s="54"/>
    </row>
    <row r="123" spans="1:8" ht="31.5">
      <c r="A123" s="1" t="s">
        <v>408</v>
      </c>
      <c r="B123" s="2"/>
      <c r="C123" s="2" t="s">
        <v>274</v>
      </c>
      <c r="D123" s="2" t="s">
        <v>275</v>
      </c>
      <c r="E123" s="2" t="s">
        <v>108</v>
      </c>
      <c r="F123" s="13">
        <v>247.56</v>
      </c>
      <c r="G123" s="15"/>
      <c r="H123" s="15">
        <f aca="true" t="shared" si="5" ref="H123:H129">ROUND(F123*G123,2)</f>
        <v>0</v>
      </c>
    </row>
    <row r="124" spans="1:8" ht="31.5">
      <c r="A124" s="1" t="s">
        <v>409</v>
      </c>
      <c r="B124" s="2"/>
      <c r="C124" s="2" t="s">
        <v>276</v>
      </c>
      <c r="D124" s="2" t="s">
        <v>277</v>
      </c>
      <c r="E124" s="2" t="s">
        <v>108</v>
      </c>
      <c r="F124" s="13">
        <v>481.38</v>
      </c>
      <c r="G124" s="15"/>
      <c r="H124" s="15">
        <f t="shared" si="5"/>
        <v>0</v>
      </c>
    </row>
    <row r="125" spans="1:8" ht="42">
      <c r="A125" s="1" t="s">
        <v>410</v>
      </c>
      <c r="B125" s="2"/>
      <c r="C125" s="2" t="s">
        <v>266</v>
      </c>
      <c r="D125" s="2" t="s">
        <v>406</v>
      </c>
      <c r="E125" s="2" t="s">
        <v>99</v>
      </c>
      <c r="F125" s="13">
        <v>121.72</v>
      </c>
      <c r="G125" s="15"/>
      <c r="H125" s="15">
        <f t="shared" si="5"/>
        <v>0</v>
      </c>
    </row>
    <row r="126" spans="1:8" ht="42">
      <c r="A126" s="1" t="s">
        <v>411</v>
      </c>
      <c r="B126" s="2"/>
      <c r="C126" s="2" t="s">
        <v>268</v>
      </c>
      <c r="D126" s="2" t="s">
        <v>269</v>
      </c>
      <c r="E126" s="2" t="s">
        <v>99</v>
      </c>
      <c r="F126" s="13">
        <v>121.72</v>
      </c>
      <c r="G126" s="15"/>
      <c r="H126" s="15">
        <f t="shared" si="5"/>
        <v>0</v>
      </c>
    </row>
    <row r="127" spans="1:8" ht="12.75">
      <c r="A127" s="1" t="s">
        <v>412</v>
      </c>
      <c r="B127" s="2"/>
      <c r="C127" s="50" t="s">
        <v>270</v>
      </c>
      <c r="D127" s="2" t="s">
        <v>271</v>
      </c>
      <c r="E127" s="2" t="s">
        <v>99</v>
      </c>
      <c r="F127" s="13">
        <v>121.72</v>
      </c>
      <c r="G127" s="15"/>
      <c r="H127" s="15">
        <f t="shared" si="5"/>
        <v>0</v>
      </c>
    </row>
    <row r="128" spans="1:8" ht="21">
      <c r="A128" s="1" t="s">
        <v>413</v>
      </c>
      <c r="B128" s="2"/>
      <c r="C128" s="2" t="s">
        <v>278</v>
      </c>
      <c r="D128" s="2" t="s">
        <v>279</v>
      </c>
      <c r="E128" s="2" t="s">
        <v>105</v>
      </c>
      <c r="F128" s="13">
        <v>14</v>
      </c>
      <c r="G128" s="15"/>
      <c r="H128" s="15">
        <f t="shared" si="5"/>
        <v>0</v>
      </c>
    </row>
    <row r="129" spans="1:8" ht="31.5">
      <c r="A129" s="1" t="s">
        <v>414</v>
      </c>
      <c r="B129" s="2"/>
      <c r="C129" s="2" t="s">
        <v>280</v>
      </c>
      <c r="D129" s="2" t="s">
        <v>407</v>
      </c>
      <c r="E129" s="2" t="s">
        <v>152</v>
      </c>
      <c r="F129" s="13">
        <v>0.7</v>
      </c>
      <c r="G129" s="15"/>
      <c r="H129" s="15">
        <f t="shared" si="5"/>
        <v>0</v>
      </c>
    </row>
    <row r="130" spans="1:8" ht="12.75">
      <c r="A130" s="1"/>
      <c r="B130" s="2"/>
      <c r="C130" s="2"/>
      <c r="D130" s="53"/>
      <c r="E130" s="53"/>
      <c r="F130" s="53"/>
      <c r="G130" s="16" t="s">
        <v>46</v>
      </c>
      <c r="H130" s="16">
        <f>SUM(H123:H129)</f>
        <v>0</v>
      </c>
    </row>
    <row r="131" spans="1:8" ht="12.75">
      <c r="A131" s="40" t="s">
        <v>415</v>
      </c>
      <c r="B131" s="41"/>
      <c r="C131" s="41" t="s">
        <v>281</v>
      </c>
      <c r="D131" s="54" t="s">
        <v>282</v>
      </c>
      <c r="E131" s="54"/>
      <c r="F131" s="54"/>
      <c r="G131" s="54"/>
      <c r="H131" s="54"/>
    </row>
    <row r="132" spans="1:8" ht="31.5">
      <c r="A132" s="1" t="s">
        <v>417</v>
      </c>
      <c r="B132" s="2"/>
      <c r="C132" s="2" t="s">
        <v>283</v>
      </c>
      <c r="D132" s="2" t="s">
        <v>284</v>
      </c>
      <c r="E132" s="2" t="s">
        <v>99</v>
      </c>
      <c r="F132" s="13">
        <v>1455.4</v>
      </c>
      <c r="G132" s="15"/>
      <c r="H132" s="15">
        <f>ROUND(F132*G132,2)</f>
        <v>0</v>
      </c>
    </row>
    <row r="133" spans="1:8" ht="42">
      <c r="A133" s="1" t="s">
        <v>418</v>
      </c>
      <c r="B133" s="2"/>
      <c r="C133" s="2" t="s">
        <v>285</v>
      </c>
      <c r="D133" s="2" t="s">
        <v>286</v>
      </c>
      <c r="E133" s="2" t="s">
        <v>99</v>
      </c>
      <c r="F133" s="13">
        <v>195.41</v>
      </c>
      <c r="G133" s="15"/>
      <c r="H133" s="15">
        <f>ROUND(F133*G133,2)</f>
        <v>0</v>
      </c>
    </row>
    <row r="134" spans="1:8" ht="12.75">
      <c r="A134" s="1"/>
      <c r="B134" s="2"/>
      <c r="C134" s="2"/>
      <c r="D134" s="53"/>
      <c r="E134" s="53"/>
      <c r="F134" s="53"/>
      <c r="G134" s="16" t="s">
        <v>46</v>
      </c>
      <c r="H134" s="16">
        <f>SUM(H132:H133)</f>
        <v>0</v>
      </c>
    </row>
    <row r="135" spans="1:8" ht="12.75">
      <c r="A135" s="40" t="s">
        <v>416</v>
      </c>
      <c r="B135" s="41"/>
      <c r="C135" s="41" t="s">
        <v>262</v>
      </c>
      <c r="D135" s="54" t="s">
        <v>287</v>
      </c>
      <c r="E135" s="54"/>
      <c r="F135" s="54"/>
      <c r="G135" s="54"/>
      <c r="H135" s="54"/>
    </row>
    <row r="136" spans="1:8" ht="31.5">
      <c r="A136" s="1" t="s">
        <v>419</v>
      </c>
      <c r="B136" s="2"/>
      <c r="C136" s="2" t="s">
        <v>288</v>
      </c>
      <c r="D136" s="2" t="s">
        <v>289</v>
      </c>
      <c r="E136" s="2" t="s">
        <v>99</v>
      </c>
      <c r="F136" s="13">
        <v>144.68</v>
      </c>
      <c r="G136" s="15"/>
      <c r="H136" s="15">
        <f aca="true" t="shared" si="6" ref="H136:H141">ROUND(F136*G136,2)</f>
        <v>0</v>
      </c>
    </row>
    <row r="137" spans="1:8" ht="31.5">
      <c r="A137" s="1" t="s">
        <v>420</v>
      </c>
      <c r="B137" s="2"/>
      <c r="C137" s="2" t="s">
        <v>290</v>
      </c>
      <c r="D137" s="2" t="s">
        <v>291</v>
      </c>
      <c r="E137" s="2" t="s">
        <v>108</v>
      </c>
      <c r="F137" s="13">
        <v>502.04</v>
      </c>
      <c r="G137" s="15"/>
      <c r="H137" s="15">
        <f t="shared" si="6"/>
        <v>0</v>
      </c>
    </row>
    <row r="138" spans="1:8" ht="52.5">
      <c r="A138" s="1" t="s">
        <v>421</v>
      </c>
      <c r="B138" s="2"/>
      <c r="C138" s="2" t="s">
        <v>292</v>
      </c>
      <c r="D138" s="2" t="s">
        <v>293</v>
      </c>
      <c r="E138" s="2" t="s">
        <v>99</v>
      </c>
      <c r="F138" s="13">
        <v>924.1</v>
      </c>
      <c r="G138" s="15"/>
      <c r="H138" s="15">
        <f t="shared" si="6"/>
        <v>0</v>
      </c>
    </row>
    <row r="139" spans="1:8" ht="52.5">
      <c r="A139" s="1" t="s">
        <v>422</v>
      </c>
      <c r="B139" s="2"/>
      <c r="C139" s="2" t="s">
        <v>292</v>
      </c>
      <c r="D139" s="2" t="s">
        <v>294</v>
      </c>
      <c r="E139" s="2" t="s">
        <v>99</v>
      </c>
      <c r="F139" s="13">
        <v>35.48</v>
      </c>
      <c r="G139" s="15"/>
      <c r="H139" s="15">
        <f t="shared" si="6"/>
        <v>0</v>
      </c>
    </row>
    <row r="140" spans="1:8" ht="31.5">
      <c r="A140" s="1" t="s">
        <v>423</v>
      </c>
      <c r="B140" s="2"/>
      <c r="C140" s="2" t="s">
        <v>295</v>
      </c>
      <c r="D140" s="2" t="s">
        <v>296</v>
      </c>
      <c r="E140" s="2" t="s">
        <v>108</v>
      </c>
      <c r="F140" s="13">
        <v>153.1</v>
      </c>
      <c r="G140" s="15"/>
      <c r="H140" s="15">
        <f t="shared" si="6"/>
        <v>0</v>
      </c>
    </row>
    <row r="141" spans="1:8" ht="31.5">
      <c r="A141" s="1" t="s">
        <v>424</v>
      </c>
      <c r="B141" s="2"/>
      <c r="C141" s="2" t="s">
        <v>290</v>
      </c>
      <c r="D141" s="2" t="s">
        <v>297</v>
      </c>
      <c r="E141" s="2" t="s">
        <v>108</v>
      </c>
      <c r="F141" s="13">
        <v>585.93</v>
      </c>
      <c r="G141" s="15"/>
      <c r="H141" s="15">
        <f t="shared" si="6"/>
        <v>0</v>
      </c>
    </row>
    <row r="142" spans="1:8" ht="12.75">
      <c r="A142" s="1"/>
      <c r="B142" s="2"/>
      <c r="C142" s="2"/>
      <c r="D142" s="53"/>
      <c r="E142" s="53"/>
      <c r="F142" s="53"/>
      <c r="G142" s="16" t="s">
        <v>46</v>
      </c>
      <c r="H142" s="16">
        <f>SUM(H136:H141)</f>
        <v>0</v>
      </c>
    </row>
    <row r="143" spans="1:8" ht="12.75">
      <c r="A143" s="40" t="s">
        <v>425</v>
      </c>
      <c r="B143" s="41"/>
      <c r="C143" s="41" t="s">
        <v>298</v>
      </c>
      <c r="D143" s="54" t="s">
        <v>299</v>
      </c>
      <c r="E143" s="54"/>
      <c r="F143" s="54"/>
      <c r="G143" s="54"/>
      <c r="H143" s="54"/>
    </row>
    <row r="144" spans="1:8" ht="42">
      <c r="A144" s="1" t="s">
        <v>430</v>
      </c>
      <c r="B144" s="2"/>
      <c r="C144" s="2" t="s">
        <v>300</v>
      </c>
      <c r="D144" s="2" t="s">
        <v>301</v>
      </c>
      <c r="E144" s="2" t="s">
        <v>105</v>
      </c>
      <c r="F144" s="13">
        <v>11.5</v>
      </c>
      <c r="G144" s="15"/>
      <c r="H144" s="15">
        <f>ROUND(F144*G144,2)</f>
        <v>0</v>
      </c>
    </row>
    <row r="145" spans="1:8" ht="42">
      <c r="A145" s="51" t="s">
        <v>431</v>
      </c>
      <c r="B145" s="47"/>
      <c r="C145" s="47" t="s">
        <v>300</v>
      </c>
      <c r="D145" s="47" t="s">
        <v>426</v>
      </c>
      <c r="E145" s="47" t="s">
        <v>105</v>
      </c>
      <c r="F145" s="48">
        <v>11.5</v>
      </c>
      <c r="G145" s="48"/>
      <c r="H145" s="15">
        <f>ROUND(F145*G145,2)</f>
        <v>0</v>
      </c>
    </row>
    <row r="146" spans="1:8" ht="42">
      <c r="A146" s="51" t="s">
        <v>432</v>
      </c>
      <c r="B146" s="47"/>
      <c r="C146" s="47" t="s">
        <v>300</v>
      </c>
      <c r="D146" s="47" t="s">
        <v>427</v>
      </c>
      <c r="E146" s="47" t="s">
        <v>105</v>
      </c>
      <c r="F146" s="48">
        <v>12.6</v>
      </c>
      <c r="G146" s="48"/>
      <c r="H146" s="15">
        <f>ROUND(F146*G146,2)</f>
        <v>0</v>
      </c>
    </row>
    <row r="147" spans="1:8" ht="42">
      <c r="A147" s="51" t="s">
        <v>433</v>
      </c>
      <c r="B147" s="47"/>
      <c r="C147" s="47" t="s">
        <v>300</v>
      </c>
      <c r="D147" s="47" t="s">
        <v>428</v>
      </c>
      <c r="E147" s="47" t="s">
        <v>105</v>
      </c>
      <c r="F147" s="48">
        <v>13.5</v>
      </c>
      <c r="G147" s="48"/>
      <c r="H147" s="15">
        <f>ROUND(F147*G147,2)</f>
        <v>0</v>
      </c>
    </row>
    <row r="148" spans="1:8" ht="42">
      <c r="A148" s="51" t="s">
        <v>434</v>
      </c>
      <c r="B148" s="47"/>
      <c r="C148" s="47" t="s">
        <v>300</v>
      </c>
      <c r="D148" s="47" t="s">
        <v>429</v>
      </c>
      <c r="E148" s="47" t="s">
        <v>105</v>
      </c>
      <c r="F148" s="48">
        <v>12</v>
      </c>
      <c r="G148" s="48"/>
      <c r="H148" s="15">
        <f>ROUND(F148*G148,2)</f>
        <v>0</v>
      </c>
    </row>
    <row r="149" spans="1:8" ht="12.75">
      <c r="A149" s="1"/>
      <c r="B149" s="2"/>
      <c r="C149" s="2"/>
      <c r="D149" s="53"/>
      <c r="E149" s="53"/>
      <c r="F149" s="53"/>
      <c r="G149" s="16" t="s">
        <v>46</v>
      </c>
      <c r="H149" s="16">
        <f>SUM(H144:H148)</f>
        <v>0</v>
      </c>
    </row>
    <row r="150" spans="1:8" ht="12.75">
      <c r="A150" s="40" t="s">
        <v>435</v>
      </c>
      <c r="B150" s="41"/>
      <c r="C150" s="41" t="s">
        <v>298</v>
      </c>
      <c r="D150" s="54" t="s">
        <v>302</v>
      </c>
      <c r="E150" s="54"/>
      <c r="F150" s="54"/>
      <c r="G150" s="54"/>
      <c r="H150" s="54"/>
    </row>
    <row r="151" spans="1:8" ht="42">
      <c r="A151" s="1" t="s">
        <v>436</v>
      </c>
      <c r="B151" s="2"/>
      <c r="C151" s="2" t="s">
        <v>303</v>
      </c>
      <c r="D151" s="2" t="s">
        <v>304</v>
      </c>
      <c r="E151" s="2" t="s">
        <v>108</v>
      </c>
      <c r="F151" s="13">
        <v>48.6</v>
      </c>
      <c r="G151" s="15"/>
      <c r="H151" s="15">
        <f>ROUND(F151*G151,2)</f>
        <v>0</v>
      </c>
    </row>
    <row r="152" spans="1:8" ht="52.5">
      <c r="A152" s="1" t="s">
        <v>437</v>
      </c>
      <c r="B152" s="2"/>
      <c r="C152" s="2" t="s">
        <v>303</v>
      </c>
      <c r="D152" s="2" t="s">
        <v>305</v>
      </c>
      <c r="E152" s="2" t="s">
        <v>108</v>
      </c>
      <c r="F152" s="13">
        <v>190.18</v>
      </c>
      <c r="G152" s="15"/>
      <c r="H152" s="15">
        <f>ROUND(F152*G152,2)</f>
        <v>0</v>
      </c>
    </row>
    <row r="153" spans="1:8" ht="42">
      <c r="A153" s="1" t="s">
        <v>438</v>
      </c>
      <c r="B153" s="2"/>
      <c r="C153" s="2" t="s">
        <v>303</v>
      </c>
      <c r="D153" s="2" t="s">
        <v>306</v>
      </c>
      <c r="E153" s="2" t="s">
        <v>108</v>
      </c>
      <c r="F153" s="13">
        <v>165.5</v>
      </c>
      <c r="G153" s="15"/>
      <c r="H153" s="15">
        <f>ROUND(F153*G153,2)</f>
        <v>0</v>
      </c>
    </row>
    <row r="154" spans="1:8" ht="42">
      <c r="A154" s="1" t="s">
        <v>439</v>
      </c>
      <c r="B154" s="2"/>
      <c r="C154" s="2" t="s">
        <v>307</v>
      </c>
      <c r="D154" s="2" t="s">
        <v>308</v>
      </c>
      <c r="E154" s="2" t="s">
        <v>108</v>
      </c>
      <c r="F154" s="13">
        <v>608.03</v>
      </c>
      <c r="G154" s="15"/>
      <c r="H154" s="15">
        <f>ROUND(F154*G154,2)</f>
        <v>0</v>
      </c>
    </row>
    <row r="155" spans="1:8" ht="31.5">
      <c r="A155" s="1" t="s">
        <v>440</v>
      </c>
      <c r="B155" s="2"/>
      <c r="C155" s="2" t="s">
        <v>309</v>
      </c>
      <c r="D155" s="2" t="s">
        <v>310</v>
      </c>
      <c r="E155" s="2" t="s">
        <v>105</v>
      </c>
      <c r="F155" s="13">
        <v>170</v>
      </c>
      <c r="G155" s="15"/>
      <c r="H155" s="15">
        <f>ROUND(F155*G155,2)</f>
        <v>0</v>
      </c>
    </row>
    <row r="156" spans="1:8" ht="12.75">
      <c r="A156" s="1"/>
      <c r="B156" s="2"/>
      <c r="C156" s="2"/>
      <c r="D156" s="53"/>
      <c r="E156" s="53"/>
      <c r="F156" s="53"/>
      <c r="G156" s="16" t="s">
        <v>46</v>
      </c>
      <c r="H156" s="16">
        <f>SUM(H151:H155)</f>
        <v>0</v>
      </c>
    </row>
    <row r="157" spans="1:8" ht="12.75">
      <c r="A157" s="40" t="s">
        <v>441</v>
      </c>
      <c r="B157" s="41"/>
      <c r="C157" s="41" t="s">
        <v>311</v>
      </c>
      <c r="D157" s="54" t="s">
        <v>312</v>
      </c>
      <c r="E157" s="54"/>
      <c r="F157" s="54"/>
      <c r="G157" s="54"/>
      <c r="H157" s="54"/>
    </row>
    <row r="158" spans="1:8" ht="21">
      <c r="A158" s="1" t="s">
        <v>442</v>
      </c>
      <c r="B158" s="2"/>
      <c r="C158" s="2" t="s">
        <v>313</v>
      </c>
      <c r="D158" s="2" t="s">
        <v>314</v>
      </c>
      <c r="E158" s="2" t="s">
        <v>105</v>
      </c>
      <c r="F158" s="13">
        <v>16</v>
      </c>
      <c r="G158" s="15"/>
      <c r="H158" s="15">
        <f>ROUND(F158*G158,2)</f>
        <v>0</v>
      </c>
    </row>
    <row r="159" spans="1:8" ht="21">
      <c r="A159" s="1" t="s">
        <v>443</v>
      </c>
      <c r="B159" s="2"/>
      <c r="C159" s="2" t="s">
        <v>313</v>
      </c>
      <c r="D159" s="2" t="s">
        <v>315</v>
      </c>
      <c r="E159" s="2" t="s">
        <v>105</v>
      </c>
      <c r="F159" s="13">
        <v>280</v>
      </c>
      <c r="G159" s="15"/>
      <c r="H159" s="15">
        <f>ROUND(F159*G159,2)</f>
        <v>0</v>
      </c>
    </row>
    <row r="160" spans="1:8" ht="12.75">
      <c r="A160" s="1"/>
      <c r="B160" s="2"/>
      <c r="C160" s="2"/>
      <c r="D160" s="53"/>
      <c r="E160" s="53"/>
      <c r="F160" s="53"/>
      <c r="G160" s="16" t="s">
        <v>46</v>
      </c>
      <c r="H160" s="16">
        <f>SUM(H158:H159)</f>
        <v>0</v>
      </c>
    </row>
    <row r="161" spans="1:8" ht="12.75">
      <c r="A161" s="40" t="s">
        <v>444</v>
      </c>
      <c r="B161" s="41"/>
      <c r="C161" s="41" t="s">
        <v>316</v>
      </c>
      <c r="D161" s="54" t="s">
        <v>317</v>
      </c>
      <c r="E161" s="54"/>
      <c r="F161" s="54"/>
      <c r="G161" s="54"/>
      <c r="H161" s="54"/>
    </row>
    <row r="162" spans="1:8" ht="21">
      <c r="A162" s="1" t="s">
        <v>445</v>
      </c>
      <c r="B162" s="2"/>
      <c r="C162" s="2" t="s">
        <v>259</v>
      </c>
      <c r="D162" s="2" t="s">
        <v>318</v>
      </c>
      <c r="E162" s="2" t="s">
        <v>261</v>
      </c>
      <c r="F162" s="13">
        <v>6</v>
      </c>
      <c r="G162" s="15"/>
      <c r="H162" s="15">
        <f>ROUND(F162*G162,2)</f>
        <v>0</v>
      </c>
    </row>
    <row r="163" spans="1:8" ht="12.75">
      <c r="A163" s="1"/>
      <c r="B163" s="2"/>
      <c r="C163" s="2"/>
      <c r="D163" s="53"/>
      <c r="E163" s="53"/>
      <c r="F163" s="53"/>
      <c r="G163" s="16" t="s">
        <v>46</v>
      </c>
      <c r="H163" s="16">
        <f>SUM(H162)</f>
        <v>0</v>
      </c>
    </row>
    <row r="164" spans="1:8" ht="12.75">
      <c r="A164" s="40" t="s">
        <v>446</v>
      </c>
      <c r="B164" s="41"/>
      <c r="C164" s="41" t="s">
        <v>316</v>
      </c>
      <c r="D164" s="54" t="s">
        <v>319</v>
      </c>
      <c r="E164" s="54"/>
      <c r="F164" s="54"/>
      <c r="G164" s="54"/>
      <c r="H164" s="54"/>
    </row>
    <row r="165" spans="1:8" ht="31.5">
      <c r="A165" s="1" t="s">
        <v>320</v>
      </c>
      <c r="B165" s="2"/>
      <c r="C165" s="2" t="s">
        <v>321</v>
      </c>
      <c r="D165" s="2" t="s">
        <v>322</v>
      </c>
      <c r="E165" s="2" t="s">
        <v>105</v>
      </c>
      <c r="F165" s="13">
        <v>175</v>
      </c>
      <c r="G165" s="15"/>
      <c r="H165" s="15">
        <f>ROUND(F165*G165,2)</f>
        <v>0</v>
      </c>
    </row>
    <row r="166" spans="1:8" ht="12.75">
      <c r="A166" s="1"/>
      <c r="B166" s="2"/>
      <c r="C166" s="2"/>
      <c r="D166" s="53"/>
      <c r="E166" s="53"/>
      <c r="F166" s="53"/>
      <c r="G166" s="16" t="s">
        <v>46</v>
      </c>
      <c r="H166" s="16">
        <f>SUM(H165)</f>
        <v>0</v>
      </c>
    </row>
    <row r="167" spans="1:8" ht="12.75">
      <c r="A167" s="40" t="s">
        <v>447</v>
      </c>
      <c r="B167" s="41"/>
      <c r="C167" s="41" t="s">
        <v>323</v>
      </c>
      <c r="D167" s="54" t="s">
        <v>324</v>
      </c>
      <c r="E167" s="54"/>
      <c r="F167" s="54"/>
      <c r="G167" s="54"/>
      <c r="H167" s="54"/>
    </row>
    <row r="168" spans="1:8" ht="42">
      <c r="A168" s="1" t="s">
        <v>448</v>
      </c>
      <c r="B168" s="2"/>
      <c r="C168" s="2" t="s">
        <v>325</v>
      </c>
      <c r="D168" s="2" t="s">
        <v>326</v>
      </c>
      <c r="E168" s="2" t="s">
        <v>50</v>
      </c>
      <c r="F168" s="13">
        <v>16</v>
      </c>
      <c r="G168" s="15"/>
      <c r="H168" s="15">
        <f>ROUND(F168*G168,2)</f>
        <v>0</v>
      </c>
    </row>
    <row r="169" spans="1:8" ht="12.75">
      <c r="A169" s="1"/>
      <c r="B169" s="2"/>
      <c r="C169" s="2"/>
      <c r="D169" s="53"/>
      <c r="E169" s="53"/>
      <c r="F169" s="53"/>
      <c r="G169" s="16" t="s">
        <v>46</v>
      </c>
      <c r="H169" s="16">
        <f>SUM(H168)</f>
        <v>0</v>
      </c>
    </row>
    <row r="170" spans="1:8" ht="12.75">
      <c r="A170" s="40" t="s">
        <v>449</v>
      </c>
      <c r="B170" s="41"/>
      <c r="C170" s="41" t="s">
        <v>327</v>
      </c>
      <c r="D170" s="54" t="s">
        <v>328</v>
      </c>
      <c r="E170" s="54"/>
      <c r="F170" s="54"/>
      <c r="G170" s="54"/>
      <c r="H170" s="54"/>
    </row>
    <row r="171" spans="1:8" ht="21">
      <c r="A171" s="1" t="s">
        <v>450</v>
      </c>
      <c r="B171" s="2"/>
      <c r="C171" s="2" t="s">
        <v>329</v>
      </c>
      <c r="D171" s="2" t="s">
        <v>330</v>
      </c>
      <c r="E171" s="2" t="s">
        <v>105</v>
      </c>
      <c r="F171" s="13">
        <v>181.66</v>
      </c>
      <c r="G171" s="15"/>
      <c r="H171" s="15">
        <f>ROUND(F171*G171,2)</f>
        <v>0</v>
      </c>
    </row>
    <row r="172" spans="1:8" ht="42">
      <c r="A172" s="1" t="s">
        <v>451</v>
      </c>
      <c r="B172" s="2"/>
      <c r="C172" s="2" t="s">
        <v>329</v>
      </c>
      <c r="D172" s="2" t="s">
        <v>331</v>
      </c>
      <c r="E172" s="2" t="s">
        <v>105</v>
      </c>
      <c r="F172" s="13">
        <v>13.32</v>
      </c>
      <c r="G172" s="15"/>
      <c r="H172" s="15">
        <f>ROUND(F172*G172,2)</f>
        <v>0</v>
      </c>
    </row>
    <row r="173" spans="1:8" ht="12.75">
      <c r="A173" s="1"/>
      <c r="B173" s="2"/>
      <c r="C173" s="2"/>
      <c r="D173" s="53"/>
      <c r="E173" s="53"/>
      <c r="F173" s="53"/>
      <c r="G173" s="16" t="s">
        <v>46</v>
      </c>
      <c r="H173" s="16">
        <f>SUM(H171:H172)</f>
        <v>0</v>
      </c>
    </row>
    <row r="174" spans="1:8" ht="12.75">
      <c r="A174" s="40" t="s">
        <v>452</v>
      </c>
      <c r="B174" s="41"/>
      <c r="C174" s="41" t="s">
        <v>327</v>
      </c>
      <c r="D174" s="54" t="s">
        <v>332</v>
      </c>
      <c r="E174" s="54"/>
      <c r="F174" s="54"/>
      <c r="G174" s="54"/>
      <c r="H174" s="54"/>
    </row>
    <row r="175" spans="1:8" ht="31.5">
      <c r="A175" s="1" t="s">
        <v>453</v>
      </c>
      <c r="B175" s="2"/>
      <c r="C175" s="2" t="s">
        <v>333</v>
      </c>
      <c r="D175" s="2" t="s">
        <v>334</v>
      </c>
      <c r="E175" s="2" t="s">
        <v>99</v>
      </c>
      <c r="F175" s="13">
        <v>5.66</v>
      </c>
      <c r="G175" s="15"/>
      <c r="H175" s="15">
        <f>ROUND(F175*G175,2)</f>
        <v>0</v>
      </c>
    </row>
    <row r="176" spans="1:8" ht="12.75">
      <c r="A176" s="1"/>
      <c r="B176" s="2"/>
      <c r="C176" s="2"/>
      <c r="D176" s="53"/>
      <c r="E176" s="53"/>
      <c r="F176" s="53"/>
      <c r="G176" s="16" t="s">
        <v>46</v>
      </c>
      <c r="H176" s="16">
        <f>SUM(H175)</f>
        <v>0</v>
      </c>
    </row>
    <row r="177" spans="1:8" ht="12.75">
      <c r="A177" s="40" t="s">
        <v>454</v>
      </c>
      <c r="B177" s="41"/>
      <c r="C177" s="41" t="s">
        <v>335</v>
      </c>
      <c r="D177" s="54" t="s">
        <v>336</v>
      </c>
      <c r="E177" s="54"/>
      <c r="F177" s="54"/>
      <c r="G177" s="54"/>
      <c r="H177" s="54"/>
    </row>
    <row r="178" spans="1:8" ht="31.5">
      <c r="A178" s="1" t="s">
        <v>455</v>
      </c>
      <c r="B178" s="2"/>
      <c r="C178" s="2" t="s">
        <v>337</v>
      </c>
      <c r="D178" s="2" t="s">
        <v>338</v>
      </c>
      <c r="E178" s="2" t="s">
        <v>152</v>
      </c>
      <c r="F178" s="13">
        <v>8.17</v>
      </c>
      <c r="G178" s="15"/>
      <c r="H178" s="15">
        <f>ROUND(F178*G178,2)</f>
        <v>0</v>
      </c>
    </row>
    <row r="179" spans="1:8" ht="12.75">
      <c r="A179" s="1"/>
      <c r="B179" s="2"/>
      <c r="C179" s="2"/>
      <c r="D179" s="53"/>
      <c r="E179" s="53"/>
      <c r="F179" s="53"/>
      <c r="G179" s="16" t="s">
        <v>46</v>
      </c>
      <c r="H179" s="16">
        <f>SUM(H178)</f>
        <v>0</v>
      </c>
    </row>
    <row r="180" spans="1:8" ht="12.75">
      <c r="A180" s="40" t="s">
        <v>456</v>
      </c>
      <c r="B180" s="41"/>
      <c r="C180" s="41" t="s">
        <v>339</v>
      </c>
      <c r="D180" s="54" t="s">
        <v>340</v>
      </c>
      <c r="E180" s="54"/>
      <c r="F180" s="54"/>
      <c r="G180" s="54"/>
      <c r="H180" s="54"/>
    </row>
    <row r="181" spans="1:8" ht="52.5">
      <c r="A181" s="1" t="s">
        <v>457</v>
      </c>
      <c r="B181" s="2"/>
      <c r="C181" s="2" t="s">
        <v>341</v>
      </c>
      <c r="D181" s="2" t="s">
        <v>342</v>
      </c>
      <c r="E181" s="2" t="s">
        <v>99</v>
      </c>
      <c r="F181" s="13">
        <v>71.11</v>
      </c>
      <c r="G181" s="15"/>
      <c r="H181" s="15">
        <f>ROUND(F181*G181,2)</f>
        <v>0</v>
      </c>
    </row>
    <row r="182" spans="1:8" ht="21">
      <c r="A182" s="1" t="s">
        <v>458</v>
      </c>
      <c r="B182" s="2"/>
      <c r="C182" s="2" t="s">
        <v>343</v>
      </c>
      <c r="D182" s="2" t="s">
        <v>344</v>
      </c>
      <c r="E182" s="2" t="s">
        <v>99</v>
      </c>
      <c r="F182" s="13">
        <v>11.52</v>
      </c>
      <c r="G182" s="15"/>
      <c r="H182" s="15">
        <f>ROUND(F182*G182,2)</f>
        <v>0</v>
      </c>
    </row>
    <row r="183" spans="1:8" ht="31.5">
      <c r="A183" s="1" t="s">
        <v>459</v>
      </c>
      <c r="B183" s="2"/>
      <c r="C183" s="2" t="s">
        <v>345</v>
      </c>
      <c r="D183" s="2" t="s">
        <v>346</v>
      </c>
      <c r="E183" s="2" t="s">
        <v>108</v>
      </c>
      <c r="F183" s="13">
        <v>309.53</v>
      </c>
      <c r="G183" s="15"/>
      <c r="H183" s="15">
        <f>ROUND(F183*G183,2)</f>
        <v>0</v>
      </c>
    </row>
    <row r="184" spans="1:8" ht="12.75">
      <c r="A184" s="1"/>
      <c r="B184" s="2"/>
      <c r="C184" s="2"/>
      <c r="D184" s="53"/>
      <c r="E184" s="53"/>
      <c r="F184" s="53"/>
      <c r="G184" s="16" t="s">
        <v>46</v>
      </c>
      <c r="H184" s="16">
        <f>SUM(H181:H183)</f>
        <v>0</v>
      </c>
    </row>
    <row r="185" spans="1:8" ht="12.75">
      <c r="A185" s="40" t="s">
        <v>460</v>
      </c>
      <c r="B185" s="41"/>
      <c r="C185" s="41" t="s">
        <v>347</v>
      </c>
      <c r="D185" s="54" t="s">
        <v>348</v>
      </c>
      <c r="E185" s="54"/>
      <c r="F185" s="54"/>
      <c r="G185" s="54"/>
      <c r="H185" s="54"/>
    </row>
    <row r="186" spans="1:8" ht="31.5">
      <c r="A186" s="1" t="s">
        <v>461</v>
      </c>
      <c r="B186" s="2"/>
      <c r="C186" s="2" t="s">
        <v>349</v>
      </c>
      <c r="D186" s="2" t="s">
        <v>350</v>
      </c>
      <c r="E186" s="2" t="s">
        <v>254</v>
      </c>
      <c r="F186" s="13">
        <v>1</v>
      </c>
      <c r="G186" s="15"/>
      <c r="H186" s="15">
        <f>ROUND(F186*G186,2)</f>
        <v>0</v>
      </c>
    </row>
    <row r="187" spans="1:8" ht="12.75">
      <c r="A187" s="1"/>
      <c r="B187" s="2"/>
      <c r="C187" s="2"/>
      <c r="D187" s="53"/>
      <c r="E187" s="53"/>
      <c r="F187" s="53"/>
      <c r="G187" s="16" t="s">
        <v>46</v>
      </c>
      <c r="H187" s="16">
        <f>SUM(H186)</f>
        <v>0</v>
      </c>
    </row>
    <row r="188" spans="1:8" ht="12.75">
      <c r="A188" s="40" t="s">
        <v>462</v>
      </c>
      <c r="B188" s="41"/>
      <c r="C188" s="41" t="s">
        <v>298</v>
      </c>
      <c r="D188" s="54" t="s">
        <v>351</v>
      </c>
      <c r="E188" s="54"/>
      <c r="F188" s="54"/>
      <c r="G188" s="54"/>
      <c r="H188" s="54"/>
    </row>
    <row r="189" spans="1:8" ht="31.5">
      <c r="A189" s="1" t="s">
        <v>463</v>
      </c>
      <c r="B189" s="2"/>
      <c r="C189" s="2" t="s">
        <v>352</v>
      </c>
      <c r="D189" s="2" t="s">
        <v>353</v>
      </c>
      <c r="E189" s="2" t="s">
        <v>108</v>
      </c>
      <c r="F189" s="13">
        <v>273.87</v>
      </c>
      <c r="G189" s="15"/>
      <c r="H189" s="15">
        <f>ROUND(F189*G189,2)</f>
        <v>0</v>
      </c>
    </row>
    <row r="190" spans="1:8" ht="42">
      <c r="A190" s="1" t="s">
        <v>464</v>
      </c>
      <c r="B190" s="2"/>
      <c r="C190" s="2" t="s">
        <v>354</v>
      </c>
      <c r="D190" s="2" t="s">
        <v>355</v>
      </c>
      <c r="E190" s="2" t="s">
        <v>108</v>
      </c>
      <c r="F190" s="13">
        <v>273.87</v>
      </c>
      <c r="G190" s="15"/>
      <c r="H190" s="15">
        <f>ROUND(F190*G190,2)</f>
        <v>0</v>
      </c>
    </row>
    <row r="191" spans="1:8" ht="12.75">
      <c r="A191" s="1"/>
      <c r="B191" s="2"/>
      <c r="C191" s="2"/>
      <c r="D191" s="53"/>
      <c r="E191" s="53"/>
      <c r="F191" s="53"/>
      <c r="G191" s="16" t="s">
        <v>46</v>
      </c>
      <c r="H191" s="16">
        <f>SUM(H189:H190)</f>
        <v>0</v>
      </c>
    </row>
    <row r="192" spans="1:8" ht="12.75">
      <c r="A192" s="40" t="s">
        <v>465</v>
      </c>
      <c r="B192" s="41"/>
      <c r="C192" s="41" t="s">
        <v>356</v>
      </c>
      <c r="D192" s="54" t="s">
        <v>357</v>
      </c>
      <c r="E192" s="54"/>
      <c r="F192" s="54"/>
      <c r="G192" s="54"/>
      <c r="H192" s="54"/>
    </row>
    <row r="193" spans="1:8" ht="21">
      <c r="A193" s="1" t="s">
        <v>466</v>
      </c>
      <c r="B193" s="2"/>
      <c r="C193" s="2" t="s">
        <v>358</v>
      </c>
      <c r="D193" s="2" t="s">
        <v>359</v>
      </c>
      <c r="E193" s="2" t="s">
        <v>108</v>
      </c>
      <c r="F193" s="13">
        <v>20.89</v>
      </c>
      <c r="G193" s="15"/>
      <c r="H193" s="15">
        <f>ROUND(F193*G193,2)</f>
        <v>0</v>
      </c>
    </row>
    <row r="194" spans="1:8" ht="21">
      <c r="A194" s="1" t="s">
        <v>467</v>
      </c>
      <c r="B194" s="2"/>
      <c r="C194" s="2" t="s">
        <v>360</v>
      </c>
      <c r="D194" s="2" t="s">
        <v>361</v>
      </c>
      <c r="E194" s="2" t="s">
        <v>108</v>
      </c>
      <c r="F194" s="13">
        <v>20.89</v>
      </c>
      <c r="G194" s="15"/>
      <c r="H194" s="15">
        <f>ROUND(F194*G194,2)</f>
        <v>0</v>
      </c>
    </row>
    <row r="195" spans="1:8" ht="12.75">
      <c r="A195" s="1"/>
      <c r="B195" s="2"/>
      <c r="C195" s="2"/>
      <c r="D195" s="53"/>
      <c r="E195" s="53"/>
      <c r="F195" s="53"/>
      <c r="G195" s="16" t="s">
        <v>46</v>
      </c>
      <c r="H195" s="16">
        <f>SUM(H193:H194)</f>
        <v>0</v>
      </c>
    </row>
    <row r="196" spans="1:8" ht="12.75">
      <c r="A196" s="40" t="s">
        <v>468</v>
      </c>
      <c r="B196" s="41"/>
      <c r="C196" s="41" t="s">
        <v>362</v>
      </c>
      <c r="D196" s="54" t="s">
        <v>363</v>
      </c>
      <c r="E196" s="54"/>
      <c r="F196" s="54"/>
      <c r="G196" s="54"/>
      <c r="H196" s="54"/>
    </row>
    <row r="197" spans="1:8" ht="21">
      <c r="A197" s="1" t="s">
        <v>469</v>
      </c>
      <c r="B197" s="2"/>
      <c r="C197" s="2" t="s">
        <v>364</v>
      </c>
      <c r="D197" s="2" t="s">
        <v>365</v>
      </c>
      <c r="E197" s="2" t="s">
        <v>105</v>
      </c>
      <c r="F197" s="13">
        <v>16</v>
      </c>
      <c r="G197" s="15"/>
      <c r="H197" s="15">
        <f>ROUND(F197*G197,2)</f>
        <v>0</v>
      </c>
    </row>
    <row r="198" spans="1:8" ht="12.75">
      <c r="A198" s="1"/>
      <c r="B198" s="2"/>
      <c r="C198" s="2"/>
      <c r="D198" s="53"/>
      <c r="E198" s="53"/>
      <c r="F198" s="53"/>
      <c r="G198" s="16" t="s">
        <v>46</v>
      </c>
      <c r="H198" s="16">
        <f>SUM(H197)</f>
        <v>0</v>
      </c>
    </row>
    <row r="199" spans="1:8" ht="12.75">
      <c r="A199" s="40" t="s">
        <v>470</v>
      </c>
      <c r="B199" s="41"/>
      <c r="C199" s="41" t="s">
        <v>366</v>
      </c>
      <c r="D199" s="54" t="s">
        <v>367</v>
      </c>
      <c r="E199" s="54"/>
      <c r="F199" s="54"/>
      <c r="G199" s="54"/>
      <c r="H199" s="54"/>
    </row>
    <row r="200" spans="1:8" ht="21">
      <c r="A200" s="1" t="s">
        <v>471</v>
      </c>
      <c r="B200" s="2"/>
      <c r="C200" s="2" t="s">
        <v>368</v>
      </c>
      <c r="D200" s="2" t="s">
        <v>369</v>
      </c>
      <c r="E200" s="2" t="s">
        <v>108</v>
      </c>
      <c r="F200" s="13">
        <v>462.77</v>
      </c>
      <c r="G200" s="15"/>
      <c r="H200" s="15">
        <f>ROUND(F200*G200,2)</f>
        <v>0</v>
      </c>
    </row>
    <row r="201" spans="1:8" ht="12.75">
      <c r="A201" s="1"/>
      <c r="B201" s="2"/>
      <c r="C201" s="2"/>
      <c r="D201" s="53"/>
      <c r="E201" s="53"/>
      <c r="F201" s="53"/>
      <c r="G201" s="16" t="s">
        <v>46</v>
      </c>
      <c r="H201" s="16">
        <f>SUM(H200)</f>
        <v>0</v>
      </c>
    </row>
    <row r="202" spans="1:8" ht="12.75">
      <c r="A202" s="40" t="s">
        <v>472</v>
      </c>
      <c r="B202" s="41"/>
      <c r="C202" s="41" t="s">
        <v>347</v>
      </c>
      <c r="D202" s="54" t="s">
        <v>370</v>
      </c>
      <c r="E202" s="54"/>
      <c r="F202" s="54"/>
      <c r="G202" s="54"/>
      <c r="H202" s="54"/>
    </row>
    <row r="203" spans="1:8" ht="31.5">
      <c r="A203" s="1" t="s">
        <v>473</v>
      </c>
      <c r="B203" s="2"/>
      <c r="C203" s="2" t="s">
        <v>371</v>
      </c>
      <c r="D203" s="2" t="s">
        <v>372</v>
      </c>
      <c r="E203" s="2" t="s">
        <v>108</v>
      </c>
      <c r="F203" s="13">
        <v>298.01</v>
      </c>
      <c r="G203" s="15"/>
      <c r="H203" s="15">
        <f>ROUND(F203*G203,2)</f>
        <v>0</v>
      </c>
    </row>
    <row r="204" spans="1:8" ht="12.75">
      <c r="A204" s="1"/>
      <c r="B204" s="2"/>
      <c r="C204" s="2"/>
      <c r="D204" s="53"/>
      <c r="E204" s="53"/>
      <c r="F204" s="53"/>
      <c r="G204" s="16" t="s">
        <v>46</v>
      </c>
      <c r="H204" s="16">
        <f>SUM(H203)</f>
        <v>0</v>
      </c>
    </row>
    <row r="205" spans="1:8" ht="12.75">
      <c r="A205" s="40" t="s">
        <v>474</v>
      </c>
      <c r="B205" s="41"/>
      <c r="C205" s="41" t="s">
        <v>298</v>
      </c>
      <c r="D205" s="54" t="s">
        <v>373</v>
      </c>
      <c r="E205" s="54"/>
      <c r="F205" s="54"/>
      <c r="G205" s="54"/>
      <c r="H205" s="54"/>
    </row>
    <row r="206" spans="1:8" ht="52.5">
      <c r="A206" s="1" t="s">
        <v>475</v>
      </c>
      <c r="B206" s="2"/>
      <c r="C206" s="2" t="s">
        <v>374</v>
      </c>
      <c r="D206" s="2" t="s">
        <v>375</v>
      </c>
      <c r="E206" s="2" t="s">
        <v>376</v>
      </c>
      <c r="F206" s="13">
        <v>697.94</v>
      </c>
      <c r="G206" s="15"/>
      <c r="H206" s="15">
        <f>ROUND(F206*G206,2)</f>
        <v>0</v>
      </c>
    </row>
    <row r="207" spans="1:8" ht="12.75">
      <c r="A207" s="1"/>
      <c r="B207" s="2"/>
      <c r="C207" s="2"/>
      <c r="D207" s="53"/>
      <c r="E207" s="53"/>
      <c r="F207" s="53"/>
      <c r="G207" s="16" t="s">
        <v>46</v>
      </c>
      <c r="H207" s="16">
        <f>SUM(H206)</f>
        <v>0</v>
      </c>
    </row>
    <row r="208" spans="1:8" ht="12.75">
      <c r="A208" s="59" t="s">
        <v>476</v>
      </c>
      <c r="B208" s="59"/>
      <c r="C208" s="59"/>
      <c r="D208" s="59"/>
      <c r="E208" s="59"/>
      <c r="F208" s="59"/>
      <c r="G208" s="59"/>
      <c r="H208" s="49">
        <f>H115+H121+H130+H134+H142+H149+H156+H160+H163+H166+H169+H173+H176+H179+H184+H187+H191+H195+H198+H201+H204+H207</f>
        <v>0</v>
      </c>
    </row>
    <row r="209" spans="1:8" ht="12.75">
      <c r="A209" s="54" t="s">
        <v>377</v>
      </c>
      <c r="B209" s="54"/>
      <c r="C209" s="54"/>
      <c r="D209" s="54"/>
      <c r="E209" s="54"/>
      <c r="F209" s="54"/>
      <c r="G209" s="54"/>
      <c r="H209" s="49">
        <f>H208+H110</f>
        <v>0</v>
      </c>
    </row>
    <row r="210" spans="1:8" ht="12.75">
      <c r="A210" s="54" t="s">
        <v>378</v>
      </c>
      <c r="B210" s="54"/>
      <c r="C210" s="54"/>
      <c r="D210" s="54"/>
      <c r="E210" s="54"/>
      <c r="F210" s="54"/>
      <c r="G210" s="54"/>
      <c r="H210" s="49">
        <f>ROUND(H209*0.23,2)</f>
        <v>0</v>
      </c>
    </row>
    <row r="211" spans="1:8" ht="12.75">
      <c r="A211" s="54" t="s">
        <v>379</v>
      </c>
      <c r="B211" s="54"/>
      <c r="C211" s="54"/>
      <c r="D211" s="54"/>
      <c r="E211" s="54"/>
      <c r="F211" s="54"/>
      <c r="G211" s="54"/>
      <c r="H211" s="49">
        <f>H209+H210</f>
        <v>0</v>
      </c>
    </row>
  </sheetData>
  <sheetProtection/>
  <mergeCells count="81">
    <mergeCell ref="D207:F207"/>
    <mergeCell ref="D201:F201"/>
    <mergeCell ref="D202:H202"/>
    <mergeCell ref="D204:F204"/>
    <mergeCell ref="D205:H205"/>
    <mergeCell ref="D195:F195"/>
    <mergeCell ref="D196:H196"/>
    <mergeCell ref="D198:F198"/>
    <mergeCell ref="D199:H199"/>
    <mergeCell ref="D187:F187"/>
    <mergeCell ref="D188:H188"/>
    <mergeCell ref="D191:F191"/>
    <mergeCell ref="D192:H192"/>
    <mergeCell ref="D179:F179"/>
    <mergeCell ref="D180:H180"/>
    <mergeCell ref="D184:F184"/>
    <mergeCell ref="D185:H185"/>
    <mergeCell ref="D173:F173"/>
    <mergeCell ref="D174:H174"/>
    <mergeCell ref="D176:F176"/>
    <mergeCell ref="D177:H177"/>
    <mergeCell ref="D166:F166"/>
    <mergeCell ref="D167:H167"/>
    <mergeCell ref="D169:F169"/>
    <mergeCell ref="D170:H170"/>
    <mergeCell ref="D160:F160"/>
    <mergeCell ref="D161:H161"/>
    <mergeCell ref="D163:F163"/>
    <mergeCell ref="D164:H164"/>
    <mergeCell ref="D149:F149"/>
    <mergeCell ref="D150:H150"/>
    <mergeCell ref="D156:F156"/>
    <mergeCell ref="D157:H157"/>
    <mergeCell ref="D134:F134"/>
    <mergeCell ref="D135:H135"/>
    <mergeCell ref="D142:F142"/>
    <mergeCell ref="D143:H143"/>
    <mergeCell ref="A110:G110"/>
    <mergeCell ref="D103:F103"/>
    <mergeCell ref="D111:H111"/>
    <mergeCell ref="A211:G211"/>
    <mergeCell ref="A209:G209"/>
    <mergeCell ref="A210:G210"/>
    <mergeCell ref="A208:G208"/>
    <mergeCell ref="D122:H122"/>
    <mergeCell ref="D130:F130"/>
    <mergeCell ref="D131:H131"/>
    <mergeCell ref="D112:H112"/>
    <mergeCell ref="D115:F115"/>
    <mergeCell ref="D116:H116"/>
    <mergeCell ref="D121:F121"/>
    <mergeCell ref="D9:F9"/>
    <mergeCell ref="D26:F26"/>
    <mergeCell ref="D34:F34"/>
    <mergeCell ref="D53:H53"/>
    <mergeCell ref="D52:F52"/>
    <mergeCell ref="D35:H35"/>
    <mergeCell ref="D27:H27"/>
    <mergeCell ref="D43:H43"/>
    <mergeCell ref="D10:H10"/>
    <mergeCell ref="D42:F42"/>
    <mergeCell ref="A2:H2"/>
    <mergeCell ref="A5:H5"/>
    <mergeCell ref="D6:H6"/>
    <mergeCell ref="D7:H7"/>
    <mergeCell ref="D84:H84"/>
    <mergeCell ref="D78:H78"/>
    <mergeCell ref="D104:H104"/>
    <mergeCell ref="D109:F109"/>
    <mergeCell ref="D88:H88"/>
    <mergeCell ref="D87:F87"/>
    <mergeCell ref="D94:F94"/>
    <mergeCell ref="D95:H95"/>
    <mergeCell ref="D98:F98"/>
    <mergeCell ref="D99:H99"/>
    <mergeCell ref="D65:F65"/>
    <mergeCell ref="D77:F77"/>
    <mergeCell ref="D83:F83"/>
    <mergeCell ref="D66:H66"/>
    <mergeCell ref="D72:F72"/>
    <mergeCell ref="D73:H73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70"/>
  <sheetViews>
    <sheetView view="pageBreakPreview" zoomScale="150" zoomScaleNormal="175" zoomScaleSheetLayoutView="150" workbookViewId="0" topLeftCell="A1">
      <selection activeCell="A10" sqref="A10:A24"/>
    </sheetView>
  </sheetViews>
  <sheetFormatPr defaultColWidth="9.140625" defaultRowHeight="12.75"/>
  <cols>
    <col min="1" max="1" width="5.8515625" style="0" customWidth="1"/>
    <col min="2" max="2" width="11.57421875" style="0" customWidth="1"/>
    <col min="4" max="4" width="42.8515625" style="0" customWidth="1"/>
    <col min="5" max="5" width="4.57421875" style="0" customWidth="1"/>
    <col min="6" max="6" width="9.57421875" style="14" customWidth="1"/>
    <col min="8" max="8" width="10.140625" style="0" bestFit="1" customWidth="1"/>
  </cols>
  <sheetData>
    <row r="2" spans="1:6" ht="12.75">
      <c r="A2" s="56" t="s">
        <v>382</v>
      </c>
      <c r="B2" s="57"/>
      <c r="C2" s="57"/>
      <c r="D2" s="57"/>
      <c r="E2" s="57"/>
      <c r="F2" s="57"/>
    </row>
    <row r="4" spans="1:6" ht="29.25">
      <c r="A4" s="38" t="s">
        <v>30</v>
      </c>
      <c r="B4" s="38" t="s">
        <v>31</v>
      </c>
      <c r="C4" s="38" t="s">
        <v>32</v>
      </c>
      <c r="D4" s="38" t="s">
        <v>33</v>
      </c>
      <c r="E4" s="38" t="s">
        <v>34</v>
      </c>
      <c r="F4" s="52" t="s">
        <v>35</v>
      </c>
    </row>
    <row r="5" spans="1:6" s="9" customFormat="1" ht="60" customHeight="1">
      <c r="A5" s="58" t="s">
        <v>1</v>
      </c>
      <c r="B5" s="58"/>
      <c r="C5" s="58"/>
      <c r="D5" s="58"/>
      <c r="E5" s="58"/>
      <c r="F5" s="58"/>
    </row>
    <row r="6" spans="1:6" ht="12.75">
      <c r="A6" s="40">
        <v>1</v>
      </c>
      <c r="B6" s="41"/>
      <c r="C6" s="41"/>
      <c r="D6" s="54" t="s">
        <v>38</v>
      </c>
      <c r="E6" s="54"/>
      <c r="F6" s="54"/>
    </row>
    <row r="7" spans="1:6" ht="12.75">
      <c r="A7" s="40" t="s">
        <v>39</v>
      </c>
      <c r="B7" s="41"/>
      <c r="C7" s="41"/>
      <c r="D7" s="54" t="s">
        <v>40</v>
      </c>
      <c r="E7" s="54"/>
      <c r="F7" s="54"/>
    </row>
    <row r="8" spans="1:6" ht="31.5">
      <c r="A8" s="1" t="s">
        <v>41</v>
      </c>
      <c r="B8" s="2" t="s">
        <v>42</v>
      </c>
      <c r="C8" s="2" t="s">
        <v>43</v>
      </c>
      <c r="D8" s="2" t="s">
        <v>381</v>
      </c>
      <c r="E8" s="2" t="s">
        <v>45</v>
      </c>
      <c r="F8" s="13">
        <v>7.66</v>
      </c>
    </row>
    <row r="9" spans="1:6" ht="12.75">
      <c r="A9" s="40" t="s">
        <v>47</v>
      </c>
      <c r="B9" s="41"/>
      <c r="C9" s="41"/>
      <c r="D9" s="54" t="s">
        <v>48</v>
      </c>
      <c r="E9" s="54"/>
      <c r="F9" s="54"/>
    </row>
    <row r="10" spans="1:6" ht="21">
      <c r="A10" s="1" t="s">
        <v>49</v>
      </c>
      <c r="B10" s="4" t="s">
        <v>59</v>
      </c>
      <c r="C10" s="4" t="s">
        <v>60</v>
      </c>
      <c r="D10" s="5" t="s">
        <v>61</v>
      </c>
      <c r="E10" s="2" t="s">
        <v>50</v>
      </c>
      <c r="F10" s="6">
        <v>8</v>
      </c>
    </row>
    <row r="11" spans="1:6" ht="21">
      <c r="A11" s="1" t="s">
        <v>51</v>
      </c>
      <c r="B11" s="4" t="s">
        <v>59</v>
      </c>
      <c r="C11" s="4" t="s">
        <v>63</v>
      </c>
      <c r="D11" s="5" t="s">
        <v>64</v>
      </c>
      <c r="E11" s="2" t="s">
        <v>50</v>
      </c>
      <c r="F11" s="6">
        <v>46</v>
      </c>
    </row>
    <row r="12" spans="1:6" ht="21">
      <c r="A12" s="1" t="s">
        <v>52</v>
      </c>
      <c r="B12" s="4" t="s">
        <v>59</v>
      </c>
      <c r="C12" s="4" t="s">
        <v>66</v>
      </c>
      <c r="D12" s="5" t="s">
        <v>67</v>
      </c>
      <c r="E12" s="2" t="s">
        <v>50</v>
      </c>
      <c r="F12" s="6">
        <v>38</v>
      </c>
    </row>
    <row r="13" spans="1:6" ht="21">
      <c r="A13" s="1" t="s">
        <v>53</v>
      </c>
      <c r="B13" s="4" t="s">
        <v>59</v>
      </c>
      <c r="C13" s="4" t="s">
        <v>69</v>
      </c>
      <c r="D13" s="5" t="s">
        <v>70</v>
      </c>
      <c r="E13" s="2" t="s">
        <v>50</v>
      </c>
      <c r="F13" s="6">
        <v>77</v>
      </c>
    </row>
    <row r="14" spans="1:6" ht="21">
      <c r="A14" s="1" t="s">
        <v>54</v>
      </c>
      <c r="B14" s="4" t="s">
        <v>59</v>
      </c>
      <c r="C14" s="4" t="s">
        <v>72</v>
      </c>
      <c r="D14" s="5" t="s">
        <v>73</v>
      </c>
      <c r="E14" s="2" t="s">
        <v>50</v>
      </c>
      <c r="F14" s="6">
        <v>124</v>
      </c>
    </row>
    <row r="15" spans="1:6" ht="21">
      <c r="A15" s="1" t="s">
        <v>55</v>
      </c>
      <c r="B15" s="4" t="s">
        <v>59</v>
      </c>
      <c r="C15" s="4" t="s">
        <v>75</v>
      </c>
      <c r="D15" s="5" t="s">
        <v>76</v>
      </c>
      <c r="E15" s="2" t="s">
        <v>50</v>
      </c>
      <c r="F15" s="6">
        <v>124</v>
      </c>
    </row>
    <row r="16" spans="1:6" ht="21">
      <c r="A16" s="1" t="s">
        <v>56</v>
      </c>
      <c r="B16" s="4" t="s">
        <v>59</v>
      </c>
      <c r="C16" s="4" t="s">
        <v>78</v>
      </c>
      <c r="D16" s="5" t="s">
        <v>79</v>
      </c>
      <c r="E16" s="2" t="s">
        <v>50</v>
      </c>
      <c r="F16" s="6">
        <v>70</v>
      </c>
    </row>
    <row r="17" spans="1:6" ht="21">
      <c r="A17" s="1" t="s">
        <v>57</v>
      </c>
      <c r="B17" s="4" t="s">
        <v>59</v>
      </c>
      <c r="C17" s="4" t="s">
        <v>80</v>
      </c>
      <c r="D17" s="5" t="s">
        <v>81</v>
      </c>
      <c r="E17" s="2" t="s">
        <v>50</v>
      </c>
      <c r="F17" s="6">
        <v>22</v>
      </c>
    </row>
    <row r="18" spans="1:6" ht="21">
      <c r="A18" s="1" t="s">
        <v>58</v>
      </c>
      <c r="B18" s="4" t="s">
        <v>59</v>
      </c>
      <c r="C18" s="4" t="s">
        <v>82</v>
      </c>
      <c r="D18" s="5" t="s">
        <v>83</v>
      </c>
      <c r="E18" s="2" t="s">
        <v>50</v>
      </c>
      <c r="F18" s="6">
        <v>2</v>
      </c>
    </row>
    <row r="19" spans="1:6" ht="31.5">
      <c r="A19" s="1" t="s">
        <v>62</v>
      </c>
      <c r="B19" s="4" t="s">
        <v>59</v>
      </c>
      <c r="C19" s="2" t="s">
        <v>84</v>
      </c>
      <c r="D19" s="2" t="s">
        <v>383</v>
      </c>
      <c r="E19" s="2" t="s">
        <v>86</v>
      </c>
      <c r="F19" s="13">
        <v>0.5</v>
      </c>
    </row>
    <row r="20" spans="1:6" ht="42">
      <c r="A20" s="1" t="s">
        <v>65</v>
      </c>
      <c r="B20" s="4" t="s">
        <v>59</v>
      </c>
      <c r="C20" s="2" t="s">
        <v>87</v>
      </c>
      <c r="D20" s="2" t="s">
        <v>384</v>
      </c>
      <c r="E20" s="2" t="s">
        <v>89</v>
      </c>
      <c r="F20" s="13">
        <v>254.3</v>
      </c>
    </row>
    <row r="21" spans="1:6" ht="42">
      <c r="A21" s="1" t="s">
        <v>68</v>
      </c>
      <c r="B21" s="4" t="s">
        <v>59</v>
      </c>
      <c r="C21" s="2" t="s">
        <v>90</v>
      </c>
      <c r="D21" s="2" t="s">
        <v>91</v>
      </c>
      <c r="E21" s="2" t="s">
        <v>89</v>
      </c>
      <c r="F21" s="13">
        <v>254.3</v>
      </c>
    </row>
    <row r="22" spans="1:6" ht="21">
      <c r="A22" s="1" t="s">
        <v>71</v>
      </c>
      <c r="B22" s="4" t="s">
        <v>59</v>
      </c>
      <c r="C22" s="2" t="s">
        <v>92</v>
      </c>
      <c r="D22" s="2" t="s">
        <v>487</v>
      </c>
      <c r="E22" s="2" t="s">
        <v>89</v>
      </c>
      <c r="F22" s="13">
        <v>198.33</v>
      </c>
    </row>
    <row r="23" spans="1:6" ht="42">
      <c r="A23" s="1" t="s">
        <v>74</v>
      </c>
      <c r="B23" s="4" t="s">
        <v>59</v>
      </c>
      <c r="C23" s="2" t="s">
        <v>94</v>
      </c>
      <c r="D23" s="2" t="s">
        <v>95</v>
      </c>
      <c r="E23" s="2" t="s">
        <v>89</v>
      </c>
      <c r="F23" s="13">
        <v>198.33</v>
      </c>
    </row>
    <row r="24" spans="1:6" ht="42">
      <c r="A24" s="1" t="s">
        <v>77</v>
      </c>
      <c r="B24" s="2" t="s">
        <v>96</v>
      </c>
      <c r="C24" s="2" t="s">
        <v>97</v>
      </c>
      <c r="D24" s="2" t="s">
        <v>98</v>
      </c>
      <c r="E24" s="2" t="s">
        <v>99</v>
      </c>
      <c r="F24" s="13">
        <v>508.6</v>
      </c>
    </row>
    <row r="25" spans="1:6" ht="12.75">
      <c r="A25" s="40" t="s">
        <v>100</v>
      </c>
      <c r="B25" s="41"/>
      <c r="C25" s="41"/>
      <c r="D25" s="54" t="s">
        <v>386</v>
      </c>
      <c r="E25" s="54"/>
      <c r="F25" s="54"/>
    </row>
    <row r="26" spans="1:6" ht="199.5">
      <c r="A26" s="1" t="s">
        <v>101</v>
      </c>
      <c r="B26" s="2" t="s">
        <v>102</v>
      </c>
      <c r="C26" s="2" t="s">
        <v>103</v>
      </c>
      <c r="D26" s="2" t="s">
        <v>385</v>
      </c>
      <c r="E26" s="2" t="s">
        <v>105</v>
      </c>
      <c r="F26" s="13">
        <v>13074.35</v>
      </c>
    </row>
    <row r="27" spans="1:6" ht="84">
      <c r="A27" s="1" t="s">
        <v>388</v>
      </c>
      <c r="B27" s="2" t="s">
        <v>102</v>
      </c>
      <c r="C27" s="2" t="s">
        <v>106</v>
      </c>
      <c r="D27" s="2" t="s">
        <v>477</v>
      </c>
      <c r="E27" s="2" t="s">
        <v>108</v>
      </c>
      <c r="F27" s="13">
        <v>34418.53</v>
      </c>
    </row>
    <row r="28" spans="1:6" ht="31.5">
      <c r="A28" s="1" t="s">
        <v>389</v>
      </c>
      <c r="B28" s="2" t="s">
        <v>102</v>
      </c>
      <c r="C28" s="2" t="s">
        <v>109</v>
      </c>
      <c r="D28" s="2" t="s">
        <v>387</v>
      </c>
      <c r="E28" s="2" t="s">
        <v>105</v>
      </c>
      <c r="F28" s="13">
        <v>182</v>
      </c>
    </row>
    <row r="29" spans="1:6" ht="21">
      <c r="A29" s="1" t="s">
        <v>390</v>
      </c>
      <c r="B29" s="2" t="s">
        <v>102</v>
      </c>
      <c r="C29" s="2" t="s">
        <v>111</v>
      </c>
      <c r="D29" s="2" t="s">
        <v>112</v>
      </c>
      <c r="E29" s="2" t="s">
        <v>99</v>
      </c>
      <c r="F29" s="13">
        <v>75.4</v>
      </c>
    </row>
    <row r="30" spans="1:6" ht="31.5">
      <c r="A30" s="1" t="s">
        <v>391</v>
      </c>
      <c r="B30" s="2" t="s">
        <v>102</v>
      </c>
      <c r="C30" s="2" t="s">
        <v>113</v>
      </c>
      <c r="D30" s="2" t="s">
        <v>478</v>
      </c>
      <c r="E30" s="2" t="s">
        <v>99</v>
      </c>
      <c r="F30" s="13">
        <v>1452.14</v>
      </c>
    </row>
    <row r="31" spans="1:6" ht="52.5">
      <c r="A31" s="1" t="s">
        <v>392</v>
      </c>
      <c r="B31" s="2" t="s">
        <v>102</v>
      </c>
      <c r="C31" s="2" t="s">
        <v>115</v>
      </c>
      <c r="D31" s="2" t="s">
        <v>116</v>
      </c>
      <c r="E31" s="2" t="s">
        <v>99</v>
      </c>
      <c r="F31" s="13">
        <v>1452.14</v>
      </c>
    </row>
    <row r="32" spans="1:6" ht="12.75">
      <c r="A32" s="40" t="s">
        <v>117</v>
      </c>
      <c r="B32" s="41"/>
      <c r="C32" s="41"/>
      <c r="D32" s="54" t="s">
        <v>118</v>
      </c>
      <c r="E32" s="54"/>
      <c r="F32" s="54"/>
    </row>
    <row r="33" spans="1:6" ht="73.5">
      <c r="A33" s="1" t="s">
        <v>119</v>
      </c>
      <c r="B33" s="2" t="s">
        <v>120</v>
      </c>
      <c r="C33" s="2" t="s">
        <v>121</v>
      </c>
      <c r="D33" s="2" t="s">
        <v>394</v>
      </c>
      <c r="E33" s="2" t="s">
        <v>99</v>
      </c>
      <c r="F33" s="13">
        <v>9419.74</v>
      </c>
    </row>
    <row r="34" spans="1:6" ht="42">
      <c r="A34" s="1" t="s">
        <v>123</v>
      </c>
      <c r="B34" s="2" t="s">
        <v>120</v>
      </c>
      <c r="C34" s="2" t="s">
        <v>124</v>
      </c>
      <c r="D34" s="2" t="s">
        <v>125</v>
      </c>
      <c r="E34" s="2" t="s">
        <v>99</v>
      </c>
      <c r="F34" s="13">
        <v>9419.74</v>
      </c>
    </row>
    <row r="35" spans="1:6" ht="42">
      <c r="A35" s="1" t="s">
        <v>126</v>
      </c>
      <c r="B35" s="2" t="s">
        <v>120</v>
      </c>
      <c r="C35" s="2" t="s">
        <v>127</v>
      </c>
      <c r="D35" s="2" t="s">
        <v>128</v>
      </c>
      <c r="E35" s="2" t="s">
        <v>99</v>
      </c>
      <c r="F35" s="13">
        <v>9419.74</v>
      </c>
    </row>
    <row r="36" spans="1:6" ht="42">
      <c r="A36" s="1" t="s">
        <v>129</v>
      </c>
      <c r="B36" s="2" t="s">
        <v>120</v>
      </c>
      <c r="C36" s="2" t="s">
        <v>130</v>
      </c>
      <c r="D36" s="2" t="s">
        <v>131</v>
      </c>
      <c r="E36" s="2" t="s">
        <v>99</v>
      </c>
      <c r="F36" s="13">
        <v>9419.74</v>
      </c>
    </row>
    <row r="37" spans="1:6" ht="73.5">
      <c r="A37" s="1" t="s">
        <v>132</v>
      </c>
      <c r="B37" s="2" t="s">
        <v>133</v>
      </c>
      <c r="C37" s="2" t="s">
        <v>134</v>
      </c>
      <c r="D37" s="2" t="s">
        <v>395</v>
      </c>
      <c r="E37" s="2" t="s">
        <v>99</v>
      </c>
      <c r="F37" s="13">
        <v>8953.32</v>
      </c>
    </row>
    <row r="38" spans="1:6" ht="21">
      <c r="A38" s="1" t="s">
        <v>136</v>
      </c>
      <c r="B38" s="2" t="s">
        <v>133</v>
      </c>
      <c r="C38" s="2" t="s">
        <v>137</v>
      </c>
      <c r="D38" s="2" t="s">
        <v>138</v>
      </c>
      <c r="E38" s="2" t="s">
        <v>99</v>
      </c>
      <c r="F38" s="13">
        <v>8953.32</v>
      </c>
    </row>
    <row r="39" spans="1:6" ht="12.75">
      <c r="A39" s="40" t="s">
        <v>139</v>
      </c>
      <c r="B39" s="41"/>
      <c r="C39" s="41"/>
      <c r="D39" s="54" t="s">
        <v>140</v>
      </c>
      <c r="E39" s="54"/>
      <c r="F39" s="54"/>
    </row>
    <row r="40" spans="1:6" ht="84">
      <c r="A40" s="1" t="s">
        <v>141</v>
      </c>
      <c r="B40" s="2" t="s">
        <v>142</v>
      </c>
      <c r="C40" s="2" t="s">
        <v>143</v>
      </c>
      <c r="D40" s="2" t="s">
        <v>479</v>
      </c>
      <c r="E40" s="2" t="s">
        <v>108</v>
      </c>
      <c r="F40" s="13">
        <v>34418.53</v>
      </c>
    </row>
    <row r="41" spans="1:6" ht="21">
      <c r="A41" s="1" t="s">
        <v>145</v>
      </c>
      <c r="B41" s="2" t="s">
        <v>142</v>
      </c>
      <c r="C41" s="2" t="s">
        <v>146</v>
      </c>
      <c r="D41" s="2" t="s">
        <v>147</v>
      </c>
      <c r="E41" s="2" t="s">
        <v>108</v>
      </c>
      <c r="F41" s="13">
        <v>34418.53</v>
      </c>
    </row>
    <row r="42" spans="1:6" ht="94.5">
      <c r="A42" s="1" t="s">
        <v>148</v>
      </c>
      <c r="B42" s="2" t="s">
        <v>149</v>
      </c>
      <c r="C42" s="2" t="s">
        <v>150</v>
      </c>
      <c r="D42" s="2" t="s">
        <v>396</v>
      </c>
      <c r="E42" s="2" t="s">
        <v>152</v>
      </c>
      <c r="F42" s="13">
        <v>6291.05</v>
      </c>
    </row>
    <row r="43" spans="1:6" ht="31.5">
      <c r="A43" s="1" t="s">
        <v>153</v>
      </c>
      <c r="B43" s="2" t="s">
        <v>154</v>
      </c>
      <c r="C43" s="2" t="s">
        <v>155</v>
      </c>
      <c r="D43" s="2" t="s">
        <v>156</v>
      </c>
      <c r="E43" s="2" t="s">
        <v>108</v>
      </c>
      <c r="F43" s="13">
        <v>34418.53</v>
      </c>
    </row>
    <row r="44" spans="1:6" ht="21">
      <c r="A44" s="1" t="s">
        <v>157</v>
      </c>
      <c r="B44" s="2" t="s">
        <v>142</v>
      </c>
      <c r="C44" s="2" t="s">
        <v>146</v>
      </c>
      <c r="D44" s="2" t="s">
        <v>147</v>
      </c>
      <c r="E44" s="2" t="s">
        <v>108</v>
      </c>
      <c r="F44" s="13">
        <v>34418.53</v>
      </c>
    </row>
    <row r="45" spans="1:6" ht="31.5">
      <c r="A45" s="1" t="s">
        <v>158</v>
      </c>
      <c r="B45" s="2" t="s">
        <v>159</v>
      </c>
      <c r="C45" s="2" t="s">
        <v>160</v>
      </c>
      <c r="D45" s="2" t="s">
        <v>161</v>
      </c>
      <c r="E45" s="2" t="s">
        <v>108</v>
      </c>
      <c r="F45" s="13">
        <v>34418.53</v>
      </c>
    </row>
    <row r="46" spans="1:6" ht="21">
      <c r="A46" s="1" t="s">
        <v>162</v>
      </c>
      <c r="B46" s="2" t="s">
        <v>142</v>
      </c>
      <c r="C46" s="2" t="s">
        <v>146</v>
      </c>
      <c r="D46" s="2" t="s">
        <v>147</v>
      </c>
      <c r="E46" s="2" t="s">
        <v>108</v>
      </c>
      <c r="F46" s="13">
        <v>34418.53</v>
      </c>
    </row>
    <row r="47" spans="1:6" ht="31.5">
      <c r="A47" s="1" t="s">
        <v>163</v>
      </c>
      <c r="B47" s="2" t="s">
        <v>164</v>
      </c>
      <c r="C47" s="2" t="s">
        <v>165</v>
      </c>
      <c r="D47" s="2" t="s">
        <v>166</v>
      </c>
      <c r="E47" s="2" t="s">
        <v>108</v>
      </c>
      <c r="F47" s="13">
        <v>34418.53</v>
      </c>
    </row>
    <row r="48" spans="1:6" ht="12.75">
      <c r="A48" s="40" t="s">
        <v>167</v>
      </c>
      <c r="B48" s="41"/>
      <c r="C48" s="41"/>
      <c r="D48" s="54" t="s">
        <v>168</v>
      </c>
      <c r="E48" s="54"/>
      <c r="F48" s="54"/>
    </row>
    <row r="49" spans="1:6" ht="21">
      <c r="A49" s="1" t="s">
        <v>169</v>
      </c>
      <c r="B49" s="2" t="s">
        <v>170</v>
      </c>
      <c r="C49" s="2" t="s">
        <v>171</v>
      </c>
      <c r="D49" s="2" t="s">
        <v>172</v>
      </c>
      <c r="E49" s="2" t="s">
        <v>108</v>
      </c>
      <c r="F49" s="13">
        <v>20666.19</v>
      </c>
    </row>
    <row r="50" spans="1:6" ht="42">
      <c r="A50" s="1" t="s">
        <v>173</v>
      </c>
      <c r="B50" s="2" t="s">
        <v>174</v>
      </c>
      <c r="C50" s="2" t="s">
        <v>175</v>
      </c>
      <c r="D50" s="2" t="s">
        <v>176</v>
      </c>
      <c r="E50" s="2" t="s">
        <v>108</v>
      </c>
      <c r="F50" s="13">
        <v>20666.19</v>
      </c>
    </row>
    <row r="51" spans="1:6" ht="31.5">
      <c r="A51" s="1" t="s">
        <v>177</v>
      </c>
      <c r="B51" s="2" t="s">
        <v>178</v>
      </c>
      <c r="C51" s="2" t="s">
        <v>179</v>
      </c>
      <c r="D51" s="2" t="s">
        <v>2</v>
      </c>
      <c r="E51" s="2" t="s">
        <v>108</v>
      </c>
      <c r="F51" s="13">
        <v>16743.89</v>
      </c>
    </row>
    <row r="52" spans="1:6" ht="21">
      <c r="A52" s="1" t="s">
        <v>181</v>
      </c>
      <c r="B52" s="2" t="s">
        <v>142</v>
      </c>
      <c r="C52" s="2" t="s">
        <v>143</v>
      </c>
      <c r="D52" s="2" t="s">
        <v>144</v>
      </c>
      <c r="E52" s="2" t="s">
        <v>108</v>
      </c>
      <c r="F52" s="13">
        <v>16743.89</v>
      </c>
    </row>
    <row r="53" spans="1:6" ht="21">
      <c r="A53" s="1" t="s">
        <v>182</v>
      </c>
      <c r="B53" s="2" t="s">
        <v>142</v>
      </c>
      <c r="C53" s="2" t="s">
        <v>146</v>
      </c>
      <c r="D53" s="2" t="s">
        <v>147</v>
      </c>
      <c r="E53" s="2" t="s">
        <v>108</v>
      </c>
      <c r="F53" s="13">
        <v>16743.89</v>
      </c>
    </row>
    <row r="54" spans="1:6" ht="31.5">
      <c r="A54" s="1" t="s">
        <v>183</v>
      </c>
      <c r="B54" s="2" t="s">
        <v>159</v>
      </c>
      <c r="C54" s="2" t="s">
        <v>4</v>
      </c>
      <c r="D54" s="2" t="s">
        <v>3</v>
      </c>
      <c r="E54" s="2" t="s">
        <v>108</v>
      </c>
      <c r="F54" s="13">
        <v>15436.46</v>
      </c>
    </row>
    <row r="55" spans="1:6" ht="31.5">
      <c r="A55" s="1" t="s">
        <v>184</v>
      </c>
      <c r="B55" s="2" t="s">
        <v>154</v>
      </c>
      <c r="C55" s="2" t="s">
        <v>155</v>
      </c>
      <c r="D55" s="2" t="s">
        <v>156</v>
      </c>
      <c r="E55" s="2" t="s">
        <v>108</v>
      </c>
      <c r="F55" s="13">
        <v>13736.8</v>
      </c>
    </row>
    <row r="56" spans="1:6" ht="21">
      <c r="A56" s="1" t="s">
        <v>185</v>
      </c>
      <c r="B56" s="2" t="s">
        <v>142</v>
      </c>
      <c r="C56" s="2" t="s">
        <v>146</v>
      </c>
      <c r="D56" s="2" t="s">
        <v>147</v>
      </c>
      <c r="E56" s="2" t="s">
        <v>108</v>
      </c>
      <c r="F56" s="13">
        <v>13736.8</v>
      </c>
    </row>
    <row r="57" spans="1:6" ht="31.5">
      <c r="A57" s="1" t="s">
        <v>186</v>
      </c>
      <c r="B57" s="2" t="s">
        <v>159</v>
      </c>
      <c r="C57" s="2" t="s">
        <v>160</v>
      </c>
      <c r="D57" s="2" t="s">
        <v>161</v>
      </c>
      <c r="E57" s="2" t="s">
        <v>108</v>
      </c>
      <c r="F57" s="13">
        <v>13736.8</v>
      </c>
    </row>
    <row r="58" spans="1:6" ht="21">
      <c r="A58" s="1" t="s">
        <v>187</v>
      </c>
      <c r="B58" s="2" t="s">
        <v>142</v>
      </c>
      <c r="C58" s="2" t="s">
        <v>146</v>
      </c>
      <c r="D58" s="2" t="s">
        <v>147</v>
      </c>
      <c r="E58" s="2" t="s">
        <v>108</v>
      </c>
      <c r="F58" s="13">
        <v>12952.34</v>
      </c>
    </row>
    <row r="59" spans="1:6" ht="157.5">
      <c r="A59" s="1" t="s">
        <v>188</v>
      </c>
      <c r="B59" s="2" t="s">
        <v>164</v>
      </c>
      <c r="C59" s="2" t="s">
        <v>165</v>
      </c>
      <c r="D59" s="2" t="s">
        <v>0</v>
      </c>
      <c r="E59" s="2" t="s">
        <v>108</v>
      </c>
      <c r="F59" s="13">
        <v>12952.34</v>
      </c>
    </row>
    <row r="60" spans="1:6" ht="12.75">
      <c r="A60" s="40" t="s">
        <v>189</v>
      </c>
      <c r="B60" s="41"/>
      <c r="C60" s="41"/>
      <c r="D60" s="54" t="s">
        <v>5</v>
      </c>
      <c r="E60" s="54"/>
      <c r="F60" s="54"/>
    </row>
    <row r="61" spans="1:6" ht="21">
      <c r="A61" s="1" t="s">
        <v>191</v>
      </c>
      <c r="B61" s="2" t="s">
        <v>170</v>
      </c>
      <c r="C61" s="2" t="s">
        <v>171</v>
      </c>
      <c r="D61" s="2" t="s">
        <v>172</v>
      </c>
      <c r="E61" s="2" t="s">
        <v>108</v>
      </c>
      <c r="F61" s="7">
        <v>6100</v>
      </c>
    </row>
    <row r="62" spans="1:6" ht="31.5">
      <c r="A62" s="1" t="s">
        <v>192</v>
      </c>
      <c r="B62" s="2" t="s">
        <v>178</v>
      </c>
      <c r="C62" s="2" t="s">
        <v>179</v>
      </c>
      <c r="D62" s="2" t="s">
        <v>180</v>
      </c>
      <c r="E62" s="2" t="s">
        <v>108</v>
      </c>
      <c r="F62" s="7">
        <v>6100</v>
      </c>
    </row>
    <row r="63" spans="1:6" ht="21">
      <c r="A63" s="1" t="s">
        <v>194</v>
      </c>
      <c r="B63" s="2" t="s">
        <v>142</v>
      </c>
      <c r="C63" s="2" t="s">
        <v>143</v>
      </c>
      <c r="D63" s="2" t="s">
        <v>144</v>
      </c>
      <c r="E63" s="2" t="s">
        <v>108</v>
      </c>
      <c r="F63" s="7">
        <v>6100</v>
      </c>
    </row>
    <row r="64" spans="1:6" ht="21">
      <c r="A64" s="1" t="s">
        <v>6</v>
      </c>
      <c r="B64" s="2" t="s">
        <v>142</v>
      </c>
      <c r="C64" s="2" t="s">
        <v>146</v>
      </c>
      <c r="D64" s="2" t="s">
        <v>147</v>
      </c>
      <c r="E64" s="2" t="s">
        <v>108</v>
      </c>
      <c r="F64" s="7">
        <v>6100</v>
      </c>
    </row>
    <row r="65" spans="1:6" ht="31.5">
      <c r="A65" s="1" t="s">
        <v>7</v>
      </c>
      <c r="B65" s="2" t="s">
        <v>164</v>
      </c>
      <c r="C65" s="2" t="s">
        <v>165</v>
      </c>
      <c r="D65" s="2" t="s">
        <v>166</v>
      </c>
      <c r="E65" s="2" t="s">
        <v>108</v>
      </c>
      <c r="F65" s="7">
        <v>6100</v>
      </c>
    </row>
    <row r="66" spans="1:6" ht="12.75">
      <c r="A66" s="40" t="s">
        <v>198</v>
      </c>
      <c r="B66" s="41"/>
      <c r="C66" s="41"/>
      <c r="D66" s="54" t="s">
        <v>190</v>
      </c>
      <c r="E66" s="54"/>
      <c r="F66" s="54"/>
    </row>
    <row r="67" spans="1:6" ht="21">
      <c r="A67" s="1" t="s">
        <v>200</v>
      </c>
      <c r="B67" s="2" t="s">
        <v>170</v>
      </c>
      <c r="C67" s="2" t="s">
        <v>171</v>
      </c>
      <c r="D67" s="2" t="s">
        <v>172</v>
      </c>
      <c r="E67" s="2" t="s">
        <v>108</v>
      </c>
      <c r="F67" s="13">
        <v>742.5</v>
      </c>
    </row>
    <row r="68" spans="1:6" ht="31.5">
      <c r="A68" s="1" t="s">
        <v>201</v>
      </c>
      <c r="B68" s="2" t="s">
        <v>178</v>
      </c>
      <c r="C68" s="2" t="s">
        <v>179</v>
      </c>
      <c r="D68" s="2" t="s">
        <v>193</v>
      </c>
      <c r="E68" s="2" t="s">
        <v>108</v>
      </c>
      <c r="F68" s="13">
        <v>742.5</v>
      </c>
    </row>
    <row r="69" spans="1:6" ht="31.5">
      <c r="A69" s="1" t="s">
        <v>202</v>
      </c>
      <c r="B69" s="2" t="s">
        <v>195</v>
      </c>
      <c r="C69" s="2" t="s">
        <v>196</v>
      </c>
      <c r="D69" s="2" t="s">
        <v>197</v>
      </c>
      <c r="E69" s="2" t="s">
        <v>108</v>
      </c>
      <c r="F69" s="13">
        <v>742.5</v>
      </c>
    </row>
    <row r="70" spans="1:6" ht="12.75">
      <c r="A70" s="40" t="s">
        <v>206</v>
      </c>
      <c r="B70" s="41"/>
      <c r="C70" s="41"/>
      <c r="D70" s="54" t="s">
        <v>199</v>
      </c>
      <c r="E70" s="54"/>
      <c r="F70" s="54"/>
    </row>
    <row r="71" spans="1:6" ht="21">
      <c r="A71" s="1" t="s">
        <v>208</v>
      </c>
      <c r="B71" s="2" t="s">
        <v>170</v>
      </c>
      <c r="C71" s="2" t="s">
        <v>171</v>
      </c>
      <c r="D71" s="2" t="s">
        <v>172</v>
      </c>
      <c r="E71" s="2" t="s">
        <v>108</v>
      </c>
      <c r="F71" s="13">
        <v>2808</v>
      </c>
    </row>
    <row r="72" spans="1:6" ht="42">
      <c r="A72" s="1" t="s">
        <v>209</v>
      </c>
      <c r="B72" s="2" t="s">
        <v>174</v>
      </c>
      <c r="C72" s="2" t="s">
        <v>175</v>
      </c>
      <c r="D72" s="2" t="s">
        <v>176</v>
      </c>
      <c r="E72" s="2" t="s">
        <v>108</v>
      </c>
      <c r="F72" s="13">
        <v>2808</v>
      </c>
    </row>
    <row r="73" spans="1:6" ht="31.5">
      <c r="A73" s="1" t="s">
        <v>8</v>
      </c>
      <c r="B73" s="2" t="s">
        <v>178</v>
      </c>
      <c r="C73" s="2" t="s">
        <v>179</v>
      </c>
      <c r="D73" s="2" t="s">
        <v>193</v>
      </c>
      <c r="E73" s="2" t="s">
        <v>108</v>
      </c>
      <c r="F73" s="13">
        <v>2808</v>
      </c>
    </row>
    <row r="74" spans="1:6" ht="42">
      <c r="A74" s="1" t="s">
        <v>9</v>
      </c>
      <c r="B74" s="2" t="s">
        <v>203</v>
      </c>
      <c r="C74" s="2" t="s">
        <v>204</v>
      </c>
      <c r="D74" s="2" t="s">
        <v>205</v>
      </c>
      <c r="E74" s="2" t="s">
        <v>108</v>
      </c>
      <c r="F74" s="13">
        <v>2808</v>
      </c>
    </row>
    <row r="75" spans="1:6" ht="12.75">
      <c r="A75" s="40" t="s">
        <v>211</v>
      </c>
      <c r="B75" s="41"/>
      <c r="C75" s="41"/>
      <c r="D75" s="54" t="s">
        <v>207</v>
      </c>
      <c r="E75" s="54"/>
      <c r="F75" s="54"/>
    </row>
    <row r="76" spans="1:6" ht="21">
      <c r="A76" s="1" t="s">
        <v>212</v>
      </c>
      <c r="B76" s="2" t="s">
        <v>170</v>
      </c>
      <c r="C76" s="2" t="s">
        <v>171</v>
      </c>
      <c r="D76" s="2" t="s">
        <v>172</v>
      </c>
      <c r="E76" s="2" t="s">
        <v>108</v>
      </c>
      <c r="F76" s="13">
        <v>13175</v>
      </c>
    </row>
    <row r="77" spans="1:6" ht="31.5">
      <c r="A77" s="1" t="s">
        <v>213</v>
      </c>
      <c r="B77" s="2" t="s">
        <v>210</v>
      </c>
      <c r="C77" s="2" t="s">
        <v>16</v>
      </c>
      <c r="D77" s="2" t="s">
        <v>15</v>
      </c>
      <c r="E77" s="2" t="s">
        <v>108</v>
      </c>
      <c r="F77" s="13">
        <v>13175</v>
      </c>
    </row>
    <row r="78" spans="1:6" ht="12.75">
      <c r="A78" s="40" t="s">
        <v>214</v>
      </c>
      <c r="B78" s="41"/>
      <c r="C78" s="41"/>
      <c r="D78" s="54" t="s">
        <v>13</v>
      </c>
      <c r="E78" s="54"/>
      <c r="F78" s="54"/>
    </row>
    <row r="79" spans="1:6" ht="31.5">
      <c r="A79" s="1" t="s">
        <v>215</v>
      </c>
      <c r="B79" s="2" t="s">
        <v>220</v>
      </c>
      <c r="C79" s="2" t="s">
        <v>221</v>
      </c>
      <c r="D79" s="2" t="s">
        <v>222</v>
      </c>
      <c r="E79" s="2" t="s">
        <v>99</v>
      </c>
      <c r="F79" s="13">
        <v>170.36</v>
      </c>
    </row>
    <row r="80" spans="1:6" ht="21">
      <c r="A80" s="1" t="s">
        <v>216</v>
      </c>
      <c r="B80" s="2" t="s">
        <v>220</v>
      </c>
      <c r="C80" s="2" t="s">
        <v>224</v>
      </c>
      <c r="D80" s="2" t="s">
        <v>225</v>
      </c>
      <c r="E80" s="2" t="s">
        <v>105</v>
      </c>
      <c r="F80" s="13">
        <v>1974</v>
      </c>
    </row>
    <row r="81" spans="1:6" ht="31.5">
      <c r="A81" s="1" t="s">
        <v>217</v>
      </c>
      <c r="B81" s="2" t="s">
        <v>220</v>
      </c>
      <c r="C81" s="2" t="s">
        <v>226</v>
      </c>
      <c r="D81" s="2" t="s">
        <v>227</v>
      </c>
      <c r="E81" s="2" t="s">
        <v>99</v>
      </c>
      <c r="F81" s="13">
        <v>27.12</v>
      </c>
    </row>
    <row r="82" spans="1:6" ht="21">
      <c r="A82" s="1" t="s">
        <v>10</v>
      </c>
      <c r="B82" s="2" t="s">
        <v>220</v>
      </c>
      <c r="C82" s="2" t="s">
        <v>228</v>
      </c>
      <c r="D82" s="2" t="s">
        <v>229</v>
      </c>
      <c r="E82" s="2" t="s">
        <v>105</v>
      </c>
      <c r="F82" s="13">
        <v>723</v>
      </c>
    </row>
    <row r="83" spans="1:6" ht="31.5">
      <c r="A83" s="1" t="s">
        <v>11</v>
      </c>
      <c r="B83" s="2" t="s">
        <v>230</v>
      </c>
      <c r="C83" s="2" t="s">
        <v>231</v>
      </c>
      <c r="D83" s="2" t="s">
        <v>17</v>
      </c>
      <c r="E83" s="2" t="s">
        <v>105</v>
      </c>
      <c r="F83" s="13">
        <v>2060</v>
      </c>
    </row>
    <row r="84" spans="1:6" ht="12.75">
      <c r="A84" s="40" t="s">
        <v>218</v>
      </c>
      <c r="B84" s="41"/>
      <c r="C84" s="41"/>
      <c r="D84" s="54" t="s">
        <v>233</v>
      </c>
      <c r="E84" s="54"/>
      <c r="F84" s="54"/>
    </row>
    <row r="85" spans="1:6" ht="21">
      <c r="A85" s="1" t="s">
        <v>219</v>
      </c>
      <c r="B85" s="2" t="s">
        <v>235</v>
      </c>
      <c r="C85" s="2" t="s">
        <v>236</v>
      </c>
      <c r="D85" s="2" t="s">
        <v>237</v>
      </c>
      <c r="E85" s="2" t="s">
        <v>50</v>
      </c>
      <c r="F85" s="13">
        <v>41</v>
      </c>
    </row>
    <row r="86" spans="1:6" ht="21">
      <c r="A86" s="1" t="s">
        <v>223</v>
      </c>
      <c r="B86" s="2" t="s">
        <v>235</v>
      </c>
      <c r="C86" s="2" t="s">
        <v>239</v>
      </c>
      <c r="D86" s="2" t="s">
        <v>240</v>
      </c>
      <c r="E86" s="2" t="s">
        <v>50</v>
      </c>
      <c r="F86" s="13">
        <v>49</v>
      </c>
    </row>
    <row r="87" spans="1:6" ht="12.75">
      <c r="A87" s="40" t="s">
        <v>232</v>
      </c>
      <c r="B87" s="41"/>
      <c r="C87" s="41"/>
      <c r="D87" s="54" t="s">
        <v>243</v>
      </c>
      <c r="E87" s="54"/>
      <c r="F87" s="54"/>
    </row>
    <row r="88" spans="1:6" ht="21">
      <c r="A88" s="1" t="s">
        <v>234</v>
      </c>
      <c r="B88" s="2" t="s">
        <v>245</v>
      </c>
      <c r="C88" s="2" t="s">
        <v>246</v>
      </c>
      <c r="D88" s="2" t="s">
        <v>247</v>
      </c>
      <c r="E88" s="2" t="s">
        <v>99</v>
      </c>
      <c r="F88" s="13">
        <v>176.6</v>
      </c>
    </row>
    <row r="89" spans="1:6" ht="31.5">
      <c r="A89" s="1" t="s">
        <v>238</v>
      </c>
      <c r="B89" s="2" t="s">
        <v>245</v>
      </c>
      <c r="C89" s="2" t="s">
        <v>249</v>
      </c>
      <c r="D89" s="2" t="s">
        <v>18</v>
      </c>
      <c r="E89" s="2" t="s">
        <v>105</v>
      </c>
      <c r="F89" s="13">
        <v>883</v>
      </c>
    </row>
    <row r="90" spans="1:6" ht="31.5">
      <c r="A90" s="1" t="s">
        <v>241</v>
      </c>
      <c r="B90" s="2" t="s">
        <v>245</v>
      </c>
      <c r="C90" s="2" t="s">
        <v>251</v>
      </c>
      <c r="D90" s="2" t="s">
        <v>252</v>
      </c>
      <c r="E90" s="2" t="s">
        <v>50</v>
      </c>
      <c r="F90" s="13">
        <v>202</v>
      </c>
    </row>
    <row r="91" spans="1:6" ht="12.75">
      <c r="A91" s="44" t="s">
        <v>242</v>
      </c>
      <c r="B91" s="45"/>
      <c r="C91" s="45"/>
      <c r="D91" s="55" t="s">
        <v>12</v>
      </c>
      <c r="E91" s="55"/>
      <c r="F91" s="55"/>
    </row>
    <row r="92" spans="1:6" ht="21">
      <c r="A92" s="46" t="s">
        <v>244</v>
      </c>
      <c r="B92" s="47" t="s">
        <v>19</v>
      </c>
      <c r="C92" s="47" t="s">
        <v>20</v>
      </c>
      <c r="D92" s="47" t="s">
        <v>21</v>
      </c>
      <c r="E92" s="47" t="s">
        <v>108</v>
      </c>
      <c r="F92" s="48">
        <v>26350</v>
      </c>
    </row>
    <row r="93" spans="1:6" ht="31.5">
      <c r="A93" s="46" t="s">
        <v>248</v>
      </c>
      <c r="B93" s="47" t="s">
        <v>19</v>
      </c>
      <c r="C93" s="47" t="s">
        <v>22</v>
      </c>
      <c r="D93" s="47" t="s">
        <v>27</v>
      </c>
      <c r="E93" s="47" t="s">
        <v>99</v>
      </c>
      <c r="F93" s="48">
        <v>2635</v>
      </c>
    </row>
    <row r="94" spans="1:6" ht="31.5">
      <c r="A94" s="46" t="s">
        <v>250</v>
      </c>
      <c r="B94" s="47" t="s">
        <v>19</v>
      </c>
      <c r="C94" s="47" t="s">
        <v>23</v>
      </c>
      <c r="D94" s="47" t="s">
        <v>28</v>
      </c>
      <c r="E94" s="47" t="s">
        <v>86</v>
      </c>
      <c r="F94" s="48">
        <v>2.64</v>
      </c>
    </row>
    <row r="95" spans="1:6" ht="21">
      <c r="A95" s="46" t="s">
        <v>26</v>
      </c>
      <c r="B95" s="47" t="s">
        <v>19</v>
      </c>
      <c r="C95" s="47" t="s">
        <v>24</v>
      </c>
      <c r="D95" s="47" t="s">
        <v>25</v>
      </c>
      <c r="E95" s="47" t="s">
        <v>108</v>
      </c>
      <c r="F95" s="48">
        <v>26350</v>
      </c>
    </row>
    <row r="96" spans="1:6" ht="12.75">
      <c r="A96" s="40">
        <v>2</v>
      </c>
      <c r="B96" s="41"/>
      <c r="C96" s="41"/>
      <c r="D96" s="54" t="s">
        <v>14</v>
      </c>
      <c r="E96" s="54"/>
      <c r="F96" s="54"/>
    </row>
    <row r="97" spans="1:6" ht="12.75">
      <c r="A97" s="40" t="s">
        <v>397</v>
      </c>
      <c r="B97" s="41"/>
      <c r="C97" s="41" t="s">
        <v>255</v>
      </c>
      <c r="D97" s="54" t="s">
        <v>256</v>
      </c>
      <c r="E97" s="54"/>
      <c r="F97" s="54"/>
    </row>
    <row r="98" spans="1:6" ht="21">
      <c r="A98" s="1" t="s">
        <v>398</v>
      </c>
      <c r="B98" s="2"/>
      <c r="C98" s="2" t="s">
        <v>257</v>
      </c>
      <c r="D98" s="2" t="s">
        <v>258</v>
      </c>
      <c r="E98" s="2" t="s">
        <v>45</v>
      </c>
      <c r="F98" s="13">
        <v>0.13</v>
      </c>
    </row>
    <row r="99" spans="1:6" ht="21">
      <c r="A99" s="1" t="s">
        <v>399</v>
      </c>
      <c r="B99" s="2"/>
      <c r="C99" s="2" t="s">
        <v>259</v>
      </c>
      <c r="D99" s="2" t="s">
        <v>260</v>
      </c>
      <c r="E99" s="2" t="s">
        <v>261</v>
      </c>
      <c r="F99" s="13">
        <v>4</v>
      </c>
    </row>
    <row r="100" spans="1:6" ht="12.75">
      <c r="A100" s="40" t="s">
        <v>400</v>
      </c>
      <c r="B100" s="41"/>
      <c r="C100" s="41" t="s">
        <v>262</v>
      </c>
      <c r="D100" s="54" t="s">
        <v>263</v>
      </c>
      <c r="E100" s="54"/>
      <c r="F100" s="54"/>
    </row>
    <row r="101" spans="1:6" ht="42">
      <c r="A101" s="1" t="s">
        <v>401</v>
      </c>
      <c r="B101" s="2"/>
      <c r="C101" s="2" t="s">
        <v>264</v>
      </c>
      <c r="D101" s="2" t="s">
        <v>265</v>
      </c>
      <c r="E101" s="2" t="s">
        <v>99</v>
      </c>
      <c r="F101" s="13">
        <v>148.58</v>
      </c>
    </row>
    <row r="102" spans="1:6" ht="31.5">
      <c r="A102" s="1" t="s">
        <v>402</v>
      </c>
      <c r="B102" s="2"/>
      <c r="C102" s="2" t="s">
        <v>266</v>
      </c>
      <c r="D102" s="2" t="s">
        <v>267</v>
      </c>
      <c r="E102" s="2" t="s">
        <v>99</v>
      </c>
      <c r="F102" s="13">
        <v>148.58</v>
      </c>
    </row>
    <row r="103" spans="1:6" ht="42">
      <c r="A103" s="1" t="s">
        <v>403</v>
      </c>
      <c r="B103" s="2"/>
      <c r="C103" s="2" t="s">
        <v>268</v>
      </c>
      <c r="D103" s="2" t="s">
        <v>269</v>
      </c>
      <c r="E103" s="2" t="s">
        <v>99</v>
      </c>
      <c r="F103" s="13">
        <v>148.58</v>
      </c>
    </row>
    <row r="104" spans="1:6" ht="12.75">
      <c r="A104" s="1" t="s">
        <v>404</v>
      </c>
      <c r="B104" s="2"/>
      <c r="C104" s="50" t="s">
        <v>270</v>
      </c>
      <c r="D104" s="2" t="s">
        <v>271</v>
      </c>
      <c r="E104" s="2" t="s">
        <v>99</v>
      </c>
      <c r="F104" s="13">
        <v>148.58</v>
      </c>
    </row>
    <row r="105" spans="1:6" ht="12.75">
      <c r="A105" s="40" t="s">
        <v>405</v>
      </c>
      <c r="B105" s="41"/>
      <c r="C105" s="41" t="s">
        <v>272</v>
      </c>
      <c r="D105" s="54" t="s">
        <v>273</v>
      </c>
      <c r="E105" s="54"/>
      <c r="F105" s="54"/>
    </row>
    <row r="106" spans="1:6" ht="31.5">
      <c r="A106" s="1" t="s">
        <v>408</v>
      </c>
      <c r="B106" s="2"/>
      <c r="C106" s="2" t="s">
        <v>274</v>
      </c>
      <c r="D106" s="2" t="s">
        <v>275</v>
      </c>
      <c r="E106" s="2" t="s">
        <v>108</v>
      </c>
      <c r="F106" s="13">
        <v>247.56</v>
      </c>
    </row>
    <row r="107" spans="1:6" ht="31.5">
      <c r="A107" s="1" t="s">
        <v>409</v>
      </c>
      <c r="B107" s="2"/>
      <c r="C107" s="2" t="s">
        <v>276</v>
      </c>
      <c r="D107" s="2" t="s">
        <v>277</v>
      </c>
      <c r="E107" s="2" t="s">
        <v>108</v>
      </c>
      <c r="F107" s="13">
        <v>481.38</v>
      </c>
    </row>
    <row r="108" spans="1:6" ht="42">
      <c r="A108" s="1" t="s">
        <v>410</v>
      </c>
      <c r="B108" s="2"/>
      <c r="C108" s="2" t="s">
        <v>266</v>
      </c>
      <c r="D108" s="2" t="s">
        <v>406</v>
      </c>
      <c r="E108" s="2" t="s">
        <v>99</v>
      </c>
      <c r="F108" s="13">
        <v>121.72</v>
      </c>
    </row>
    <row r="109" spans="1:6" ht="42">
      <c r="A109" s="1" t="s">
        <v>411</v>
      </c>
      <c r="B109" s="2"/>
      <c r="C109" s="2" t="s">
        <v>268</v>
      </c>
      <c r="D109" s="2" t="s">
        <v>269</v>
      </c>
      <c r="E109" s="2" t="s">
        <v>99</v>
      </c>
      <c r="F109" s="13">
        <v>121.72</v>
      </c>
    </row>
    <row r="110" spans="1:6" ht="12.75">
      <c r="A110" s="1" t="s">
        <v>412</v>
      </c>
      <c r="B110" s="2"/>
      <c r="C110" s="50" t="s">
        <v>270</v>
      </c>
      <c r="D110" s="2" t="s">
        <v>271</v>
      </c>
      <c r="E110" s="2" t="s">
        <v>99</v>
      </c>
      <c r="F110" s="13">
        <v>121.72</v>
      </c>
    </row>
    <row r="111" spans="1:6" ht="21">
      <c r="A111" s="1" t="s">
        <v>413</v>
      </c>
      <c r="B111" s="2"/>
      <c r="C111" s="2" t="s">
        <v>278</v>
      </c>
      <c r="D111" s="2" t="s">
        <v>279</v>
      </c>
      <c r="E111" s="2" t="s">
        <v>105</v>
      </c>
      <c r="F111" s="13">
        <v>14</v>
      </c>
    </row>
    <row r="112" spans="1:6" ht="31.5">
      <c r="A112" s="1" t="s">
        <v>414</v>
      </c>
      <c r="B112" s="2"/>
      <c r="C112" s="2" t="s">
        <v>280</v>
      </c>
      <c r="D112" s="2" t="s">
        <v>407</v>
      </c>
      <c r="E112" s="2" t="s">
        <v>152</v>
      </c>
      <c r="F112" s="13">
        <v>0.7</v>
      </c>
    </row>
    <row r="113" spans="1:6" ht="12.75">
      <c r="A113" s="40" t="s">
        <v>415</v>
      </c>
      <c r="B113" s="41"/>
      <c r="C113" s="41" t="s">
        <v>281</v>
      </c>
      <c r="D113" s="54" t="s">
        <v>282</v>
      </c>
      <c r="E113" s="54"/>
      <c r="F113" s="54"/>
    </row>
    <row r="114" spans="1:6" ht="31.5">
      <c r="A114" s="1" t="s">
        <v>417</v>
      </c>
      <c r="B114" s="2"/>
      <c r="C114" s="2" t="s">
        <v>283</v>
      </c>
      <c r="D114" s="2" t="s">
        <v>284</v>
      </c>
      <c r="E114" s="2" t="s">
        <v>99</v>
      </c>
      <c r="F114" s="13">
        <v>1455.4</v>
      </c>
    </row>
    <row r="115" spans="1:6" ht="42">
      <c r="A115" s="1" t="s">
        <v>418</v>
      </c>
      <c r="B115" s="2"/>
      <c r="C115" s="2" t="s">
        <v>285</v>
      </c>
      <c r="D115" s="2" t="s">
        <v>286</v>
      </c>
      <c r="E115" s="2" t="s">
        <v>99</v>
      </c>
      <c r="F115" s="13">
        <v>195.41</v>
      </c>
    </row>
    <row r="116" spans="1:6" ht="12.75">
      <c r="A116" s="40" t="s">
        <v>416</v>
      </c>
      <c r="B116" s="41"/>
      <c r="C116" s="41" t="s">
        <v>262</v>
      </c>
      <c r="D116" s="54" t="s">
        <v>287</v>
      </c>
      <c r="E116" s="54"/>
      <c r="F116" s="54"/>
    </row>
    <row r="117" spans="1:6" ht="31.5">
      <c r="A117" s="1" t="s">
        <v>419</v>
      </c>
      <c r="B117" s="2"/>
      <c r="C117" s="2" t="s">
        <v>288</v>
      </c>
      <c r="D117" s="2" t="s">
        <v>289</v>
      </c>
      <c r="E117" s="2" t="s">
        <v>99</v>
      </c>
      <c r="F117" s="13">
        <v>144.68</v>
      </c>
    </row>
    <row r="118" spans="1:6" ht="31.5">
      <c r="A118" s="1" t="s">
        <v>420</v>
      </c>
      <c r="B118" s="2"/>
      <c r="C118" s="2" t="s">
        <v>290</v>
      </c>
      <c r="D118" s="2" t="s">
        <v>291</v>
      </c>
      <c r="E118" s="2" t="s">
        <v>108</v>
      </c>
      <c r="F118" s="13">
        <v>502.04</v>
      </c>
    </row>
    <row r="119" spans="1:6" ht="52.5">
      <c r="A119" s="1" t="s">
        <v>421</v>
      </c>
      <c r="B119" s="2"/>
      <c r="C119" s="2" t="s">
        <v>292</v>
      </c>
      <c r="D119" s="2" t="s">
        <v>293</v>
      </c>
      <c r="E119" s="2" t="s">
        <v>99</v>
      </c>
      <c r="F119" s="13">
        <v>924.1</v>
      </c>
    </row>
    <row r="120" spans="1:6" ht="52.5">
      <c r="A120" s="1" t="s">
        <v>422</v>
      </c>
      <c r="B120" s="2"/>
      <c r="C120" s="2" t="s">
        <v>292</v>
      </c>
      <c r="D120" s="2" t="s">
        <v>294</v>
      </c>
      <c r="E120" s="2" t="s">
        <v>99</v>
      </c>
      <c r="F120" s="13">
        <v>35.48</v>
      </c>
    </row>
    <row r="121" spans="1:6" ht="31.5">
      <c r="A121" s="1" t="s">
        <v>423</v>
      </c>
      <c r="B121" s="2"/>
      <c r="C121" s="2" t="s">
        <v>295</v>
      </c>
      <c r="D121" s="2" t="s">
        <v>296</v>
      </c>
      <c r="E121" s="2" t="s">
        <v>108</v>
      </c>
      <c r="F121" s="13">
        <v>153.1</v>
      </c>
    </row>
    <row r="122" spans="1:6" ht="31.5">
      <c r="A122" s="1" t="s">
        <v>424</v>
      </c>
      <c r="B122" s="2"/>
      <c r="C122" s="2" t="s">
        <v>290</v>
      </c>
      <c r="D122" s="2" t="s">
        <v>297</v>
      </c>
      <c r="E122" s="2" t="s">
        <v>108</v>
      </c>
      <c r="F122" s="13">
        <v>585.93</v>
      </c>
    </row>
    <row r="123" spans="1:6" ht="12.75">
      <c r="A123" s="40" t="s">
        <v>425</v>
      </c>
      <c r="B123" s="41"/>
      <c r="C123" s="41" t="s">
        <v>298</v>
      </c>
      <c r="D123" s="54" t="s">
        <v>299</v>
      </c>
      <c r="E123" s="54"/>
      <c r="F123" s="54"/>
    </row>
    <row r="124" spans="1:6" ht="42">
      <c r="A124" s="1" t="s">
        <v>430</v>
      </c>
      <c r="B124" s="2"/>
      <c r="C124" s="2" t="s">
        <v>300</v>
      </c>
      <c r="D124" s="2" t="s">
        <v>301</v>
      </c>
      <c r="E124" s="2" t="s">
        <v>105</v>
      </c>
      <c r="F124" s="13">
        <v>11.5</v>
      </c>
    </row>
    <row r="125" spans="1:6" ht="42">
      <c r="A125" s="51" t="s">
        <v>431</v>
      </c>
      <c r="B125" s="47"/>
      <c r="C125" s="47" t="s">
        <v>300</v>
      </c>
      <c r="D125" s="47" t="s">
        <v>426</v>
      </c>
      <c r="E125" s="47" t="s">
        <v>105</v>
      </c>
      <c r="F125" s="48">
        <v>11.5</v>
      </c>
    </row>
    <row r="126" spans="1:6" ht="42">
      <c r="A126" s="51" t="s">
        <v>432</v>
      </c>
      <c r="B126" s="47"/>
      <c r="C126" s="47" t="s">
        <v>300</v>
      </c>
      <c r="D126" s="47" t="s">
        <v>427</v>
      </c>
      <c r="E126" s="47" t="s">
        <v>105</v>
      </c>
      <c r="F126" s="48">
        <v>12.6</v>
      </c>
    </row>
    <row r="127" spans="1:6" ht="42">
      <c r="A127" s="51" t="s">
        <v>433</v>
      </c>
      <c r="B127" s="47"/>
      <c r="C127" s="47" t="s">
        <v>300</v>
      </c>
      <c r="D127" s="47" t="s">
        <v>428</v>
      </c>
      <c r="E127" s="47" t="s">
        <v>105</v>
      </c>
      <c r="F127" s="48">
        <v>13.5</v>
      </c>
    </row>
    <row r="128" spans="1:6" ht="42">
      <c r="A128" s="51" t="s">
        <v>434</v>
      </c>
      <c r="B128" s="47"/>
      <c r="C128" s="47" t="s">
        <v>300</v>
      </c>
      <c r="D128" s="47" t="s">
        <v>429</v>
      </c>
      <c r="E128" s="47" t="s">
        <v>105</v>
      </c>
      <c r="F128" s="48">
        <v>12</v>
      </c>
    </row>
    <row r="129" spans="1:6" ht="12.75">
      <c r="A129" s="40" t="s">
        <v>435</v>
      </c>
      <c r="B129" s="41"/>
      <c r="C129" s="41" t="s">
        <v>298</v>
      </c>
      <c r="D129" s="54" t="s">
        <v>302</v>
      </c>
      <c r="E129" s="54"/>
      <c r="F129" s="54"/>
    </row>
    <row r="130" spans="1:6" ht="42">
      <c r="A130" s="1" t="s">
        <v>436</v>
      </c>
      <c r="B130" s="2"/>
      <c r="C130" s="2" t="s">
        <v>303</v>
      </c>
      <c r="D130" s="2" t="s">
        <v>304</v>
      </c>
      <c r="E130" s="2" t="s">
        <v>108</v>
      </c>
      <c r="F130" s="13">
        <v>48.6</v>
      </c>
    </row>
    <row r="131" spans="1:6" ht="52.5">
      <c r="A131" s="1" t="s">
        <v>437</v>
      </c>
      <c r="B131" s="2"/>
      <c r="C131" s="2" t="s">
        <v>303</v>
      </c>
      <c r="D131" s="2" t="s">
        <v>305</v>
      </c>
      <c r="E131" s="2" t="s">
        <v>108</v>
      </c>
      <c r="F131" s="13">
        <v>190.18</v>
      </c>
    </row>
    <row r="132" spans="1:6" ht="42">
      <c r="A132" s="1" t="s">
        <v>438</v>
      </c>
      <c r="B132" s="2"/>
      <c r="C132" s="2" t="s">
        <v>303</v>
      </c>
      <c r="D132" s="2" t="s">
        <v>306</v>
      </c>
      <c r="E132" s="2" t="s">
        <v>108</v>
      </c>
      <c r="F132" s="13">
        <v>165.5</v>
      </c>
    </row>
    <row r="133" spans="1:6" ht="42">
      <c r="A133" s="1" t="s">
        <v>439</v>
      </c>
      <c r="B133" s="2"/>
      <c r="C133" s="2" t="s">
        <v>307</v>
      </c>
      <c r="D133" s="2" t="s">
        <v>308</v>
      </c>
      <c r="E133" s="2" t="s">
        <v>108</v>
      </c>
      <c r="F133" s="13">
        <v>608.03</v>
      </c>
    </row>
    <row r="134" spans="1:6" ht="31.5">
      <c r="A134" s="1" t="s">
        <v>440</v>
      </c>
      <c r="B134" s="2"/>
      <c r="C134" s="2" t="s">
        <v>309</v>
      </c>
      <c r="D134" s="2" t="s">
        <v>310</v>
      </c>
      <c r="E134" s="2" t="s">
        <v>105</v>
      </c>
      <c r="F134" s="13">
        <v>170</v>
      </c>
    </row>
    <row r="135" spans="1:6" ht="12.75">
      <c r="A135" s="40" t="s">
        <v>441</v>
      </c>
      <c r="B135" s="41"/>
      <c r="C135" s="41" t="s">
        <v>311</v>
      </c>
      <c r="D135" s="54" t="s">
        <v>312</v>
      </c>
      <c r="E135" s="54"/>
      <c r="F135" s="54"/>
    </row>
    <row r="136" spans="1:6" ht="21">
      <c r="A136" s="1" t="s">
        <v>442</v>
      </c>
      <c r="B136" s="2"/>
      <c r="C136" s="2" t="s">
        <v>313</v>
      </c>
      <c r="D136" s="2" t="s">
        <v>314</v>
      </c>
      <c r="E136" s="2" t="s">
        <v>105</v>
      </c>
      <c r="F136" s="13">
        <v>16</v>
      </c>
    </row>
    <row r="137" spans="1:6" ht="21">
      <c r="A137" s="1" t="s">
        <v>443</v>
      </c>
      <c r="B137" s="2"/>
      <c r="C137" s="2" t="s">
        <v>313</v>
      </c>
      <c r="D137" s="2" t="s">
        <v>315</v>
      </c>
      <c r="E137" s="2" t="s">
        <v>105</v>
      </c>
      <c r="F137" s="13">
        <v>280</v>
      </c>
    </row>
    <row r="138" spans="1:6" ht="12.75">
      <c r="A138" s="40" t="s">
        <v>444</v>
      </c>
      <c r="B138" s="41"/>
      <c r="C138" s="41" t="s">
        <v>316</v>
      </c>
      <c r="D138" s="54" t="s">
        <v>317</v>
      </c>
      <c r="E138" s="54"/>
      <c r="F138" s="54"/>
    </row>
    <row r="139" spans="1:6" ht="21">
      <c r="A139" s="1" t="s">
        <v>445</v>
      </c>
      <c r="B139" s="2"/>
      <c r="C139" s="2" t="s">
        <v>259</v>
      </c>
      <c r="D139" s="2" t="s">
        <v>318</v>
      </c>
      <c r="E139" s="2" t="s">
        <v>261</v>
      </c>
      <c r="F139" s="13">
        <v>6</v>
      </c>
    </row>
    <row r="140" spans="1:6" ht="12.75">
      <c r="A140" s="40" t="s">
        <v>446</v>
      </c>
      <c r="B140" s="41"/>
      <c r="C140" s="41" t="s">
        <v>316</v>
      </c>
      <c r="D140" s="54" t="s">
        <v>319</v>
      </c>
      <c r="E140" s="54"/>
      <c r="F140" s="54"/>
    </row>
    <row r="141" spans="1:6" ht="31.5">
      <c r="A141" s="1" t="s">
        <v>320</v>
      </c>
      <c r="B141" s="2"/>
      <c r="C141" s="2" t="s">
        <v>321</v>
      </c>
      <c r="D141" s="2" t="s">
        <v>322</v>
      </c>
      <c r="E141" s="2" t="s">
        <v>105</v>
      </c>
      <c r="F141" s="13">
        <v>175</v>
      </c>
    </row>
    <row r="142" spans="1:6" ht="12.75">
      <c r="A142" s="40" t="s">
        <v>447</v>
      </c>
      <c r="B142" s="41"/>
      <c r="C142" s="41" t="s">
        <v>323</v>
      </c>
      <c r="D142" s="54" t="s">
        <v>324</v>
      </c>
      <c r="E142" s="54"/>
      <c r="F142" s="54"/>
    </row>
    <row r="143" spans="1:6" ht="42">
      <c r="A143" s="1" t="s">
        <v>448</v>
      </c>
      <c r="B143" s="2"/>
      <c r="C143" s="2" t="s">
        <v>325</v>
      </c>
      <c r="D143" s="2" t="s">
        <v>326</v>
      </c>
      <c r="E143" s="2" t="s">
        <v>50</v>
      </c>
      <c r="F143" s="13">
        <v>16</v>
      </c>
    </row>
    <row r="144" spans="1:6" ht="12.75">
      <c r="A144" s="40" t="s">
        <v>449</v>
      </c>
      <c r="B144" s="41"/>
      <c r="C144" s="41" t="s">
        <v>327</v>
      </c>
      <c r="D144" s="54" t="s">
        <v>328</v>
      </c>
      <c r="E144" s="54"/>
      <c r="F144" s="54"/>
    </row>
    <row r="145" spans="1:6" ht="21">
      <c r="A145" s="1" t="s">
        <v>450</v>
      </c>
      <c r="B145" s="2"/>
      <c r="C145" s="2" t="s">
        <v>329</v>
      </c>
      <c r="D145" s="2" t="s">
        <v>330</v>
      </c>
      <c r="E145" s="2" t="s">
        <v>105</v>
      </c>
      <c r="F145" s="13">
        <v>181.66</v>
      </c>
    </row>
    <row r="146" spans="1:6" ht="42">
      <c r="A146" s="1" t="s">
        <v>451</v>
      </c>
      <c r="B146" s="2"/>
      <c r="C146" s="2" t="s">
        <v>329</v>
      </c>
      <c r="D146" s="2" t="s">
        <v>331</v>
      </c>
      <c r="E146" s="2" t="s">
        <v>105</v>
      </c>
      <c r="F146" s="13">
        <v>13.32</v>
      </c>
    </row>
    <row r="147" spans="1:6" ht="12.75">
      <c r="A147" s="40" t="s">
        <v>452</v>
      </c>
      <c r="B147" s="41"/>
      <c r="C147" s="41" t="s">
        <v>327</v>
      </c>
      <c r="D147" s="54" t="s">
        <v>332</v>
      </c>
      <c r="E147" s="54"/>
      <c r="F147" s="54"/>
    </row>
    <row r="148" spans="1:6" ht="31.5">
      <c r="A148" s="1" t="s">
        <v>453</v>
      </c>
      <c r="B148" s="2"/>
      <c r="C148" s="2" t="s">
        <v>333</v>
      </c>
      <c r="D148" s="2" t="s">
        <v>334</v>
      </c>
      <c r="E148" s="2" t="s">
        <v>99</v>
      </c>
      <c r="F148" s="13">
        <v>5.66</v>
      </c>
    </row>
    <row r="149" spans="1:6" ht="12.75">
      <c r="A149" s="40" t="s">
        <v>454</v>
      </c>
      <c r="B149" s="41"/>
      <c r="C149" s="41" t="s">
        <v>335</v>
      </c>
      <c r="D149" s="54" t="s">
        <v>336</v>
      </c>
      <c r="E149" s="54"/>
      <c r="F149" s="54"/>
    </row>
    <row r="150" spans="1:6" ht="31.5">
      <c r="A150" s="1" t="s">
        <v>455</v>
      </c>
      <c r="B150" s="2"/>
      <c r="C150" s="2" t="s">
        <v>337</v>
      </c>
      <c r="D150" s="2" t="s">
        <v>338</v>
      </c>
      <c r="E150" s="2" t="s">
        <v>152</v>
      </c>
      <c r="F150" s="13">
        <v>8.17</v>
      </c>
    </row>
    <row r="151" spans="1:6" ht="12.75">
      <c r="A151" s="40" t="s">
        <v>456</v>
      </c>
      <c r="B151" s="41"/>
      <c r="C151" s="41" t="s">
        <v>339</v>
      </c>
      <c r="D151" s="54" t="s">
        <v>340</v>
      </c>
      <c r="E151" s="54"/>
      <c r="F151" s="54"/>
    </row>
    <row r="152" spans="1:6" ht="52.5">
      <c r="A152" s="1" t="s">
        <v>457</v>
      </c>
      <c r="B152" s="2"/>
      <c r="C152" s="2" t="s">
        <v>341</v>
      </c>
      <c r="D152" s="2" t="s">
        <v>342</v>
      </c>
      <c r="E152" s="2" t="s">
        <v>99</v>
      </c>
      <c r="F152" s="13">
        <v>71.11</v>
      </c>
    </row>
    <row r="153" spans="1:6" ht="21">
      <c r="A153" s="1" t="s">
        <v>458</v>
      </c>
      <c r="B153" s="2"/>
      <c r="C153" s="2" t="s">
        <v>343</v>
      </c>
      <c r="D153" s="2" t="s">
        <v>344</v>
      </c>
      <c r="E153" s="2" t="s">
        <v>99</v>
      </c>
      <c r="F153" s="13">
        <v>11.52</v>
      </c>
    </row>
    <row r="154" spans="1:6" ht="31.5">
      <c r="A154" s="1" t="s">
        <v>459</v>
      </c>
      <c r="B154" s="2"/>
      <c r="C154" s="2" t="s">
        <v>345</v>
      </c>
      <c r="D154" s="2" t="s">
        <v>346</v>
      </c>
      <c r="E154" s="2" t="s">
        <v>108</v>
      </c>
      <c r="F154" s="13">
        <v>309.53</v>
      </c>
    </row>
    <row r="155" spans="1:6" ht="12.75">
      <c r="A155" s="40" t="s">
        <v>460</v>
      </c>
      <c r="B155" s="41"/>
      <c r="C155" s="41" t="s">
        <v>347</v>
      </c>
      <c r="D155" s="54" t="s">
        <v>348</v>
      </c>
      <c r="E155" s="54"/>
      <c r="F155" s="54"/>
    </row>
    <row r="156" spans="1:6" ht="31.5">
      <c r="A156" s="1" t="s">
        <v>461</v>
      </c>
      <c r="B156" s="2"/>
      <c r="C156" s="2" t="s">
        <v>349</v>
      </c>
      <c r="D156" s="2" t="s">
        <v>350</v>
      </c>
      <c r="E156" s="2" t="s">
        <v>254</v>
      </c>
      <c r="F156" s="13">
        <v>1</v>
      </c>
    </row>
    <row r="157" spans="1:6" ht="12.75">
      <c r="A157" s="40" t="s">
        <v>462</v>
      </c>
      <c r="B157" s="41"/>
      <c r="C157" s="41" t="s">
        <v>298</v>
      </c>
      <c r="D157" s="54" t="s">
        <v>351</v>
      </c>
      <c r="E157" s="54"/>
      <c r="F157" s="54"/>
    </row>
    <row r="158" spans="1:6" ht="31.5">
      <c r="A158" s="1" t="s">
        <v>463</v>
      </c>
      <c r="B158" s="2"/>
      <c r="C158" s="2" t="s">
        <v>352</v>
      </c>
      <c r="D158" s="2" t="s">
        <v>353</v>
      </c>
      <c r="E158" s="2" t="s">
        <v>108</v>
      </c>
      <c r="F158" s="13">
        <v>273.87</v>
      </c>
    </row>
    <row r="159" spans="1:6" ht="42">
      <c r="A159" s="1" t="s">
        <v>464</v>
      </c>
      <c r="B159" s="2"/>
      <c r="C159" s="2" t="s">
        <v>354</v>
      </c>
      <c r="D159" s="2" t="s">
        <v>355</v>
      </c>
      <c r="E159" s="2" t="s">
        <v>108</v>
      </c>
      <c r="F159" s="13">
        <v>273.87</v>
      </c>
    </row>
    <row r="160" spans="1:6" ht="12.75">
      <c r="A160" s="40" t="s">
        <v>465</v>
      </c>
      <c r="B160" s="41"/>
      <c r="C160" s="41" t="s">
        <v>356</v>
      </c>
      <c r="D160" s="54" t="s">
        <v>357</v>
      </c>
      <c r="E160" s="54"/>
      <c r="F160" s="54"/>
    </row>
    <row r="161" spans="1:6" ht="21">
      <c r="A161" s="1" t="s">
        <v>466</v>
      </c>
      <c r="B161" s="2"/>
      <c r="C161" s="2" t="s">
        <v>358</v>
      </c>
      <c r="D161" s="2" t="s">
        <v>359</v>
      </c>
      <c r="E161" s="2" t="s">
        <v>108</v>
      </c>
      <c r="F161" s="13">
        <v>20.89</v>
      </c>
    </row>
    <row r="162" spans="1:6" ht="21">
      <c r="A162" s="1" t="s">
        <v>467</v>
      </c>
      <c r="B162" s="2"/>
      <c r="C162" s="2" t="s">
        <v>360</v>
      </c>
      <c r="D162" s="2" t="s">
        <v>361</v>
      </c>
      <c r="E162" s="2" t="s">
        <v>108</v>
      </c>
      <c r="F162" s="13">
        <v>20.89</v>
      </c>
    </row>
    <row r="163" spans="1:6" ht="12.75">
      <c r="A163" s="40" t="s">
        <v>468</v>
      </c>
      <c r="B163" s="41"/>
      <c r="C163" s="41" t="s">
        <v>362</v>
      </c>
      <c r="D163" s="54" t="s">
        <v>363</v>
      </c>
      <c r="E163" s="54"/>
      <c r="F163" s="54"/>
    </row>
    <row r="164" spans="1:6" ht="21">
      <c r="A164" s="1" t="s">
        <v>469</v>
      </c>
      <c r="B164" s="2"/>
      <c r="C164" s="2" t="s">
        <v>364</v>
      </c>
      <c r="D164" s="2" t="s">
        <v>365</v>
      </c>
      <c r="E164" s="2" t="s">
        <v>105</v>
      </c>
      <c r="F164" s="13">
        <v>16</v>
      </c>
    </row>
    <row r="165" spans="1:6" ht="12.75">
      <c r="A165" s="40" t="s">
        <v>470</v>
      </c>
      <c r="B165" s="41"/>
      <c r="C165" s="41" t="s">
        <v>366</v>
      </c>
      <c r="D165" s="54" t="s">
        <v>367</v>
      </c>
      <c r="E165" s="54"/>
      <c r="F165" s="54"/>
    </row>
    <row r="166" spans="1:6" ht="21">
      <c r="A166" s="1" t="s">
        <v>471</v>
      </c>
      <c r="B166" s="2"/>
      <c r="C166" s="2" t="s">
        <v>368</v>
      </c>
      <c r="D166" s="2" t="s">
        <v>369</v>
      </c>
      <c r="E166" s="2" t="s">
        <v>108</v>
      </c>
      <c r="F166" s="13">
        <v>462.77</v>
      </c>
    </row>
    <row r="167" spans="1:6" ht="12.75">
      <c r="A167" s="40" t="s">
        <v>472</v>
      </c>
      <c r="B167" s="41"/>
      <c r="C167" s="41" t="s">
        <v>347</v>
      </c>
      <c r="D167" s="54" t="s">
        <v>370</v>
      </c>
      <c r="E167" s="54"/>
      <c r="F167" s="54"/>
    </row>
    <row r="168" spans="1:6" ht="31.5">
      <c r="A168" s="1" t="s">
        <v>473</v>
      </c>
      <c r="B168" s="2"/>
      <c r="C168" s="2" t="s">
        <v>371</v>
      </c>
      <c r="D168" s="2" t="s">
        <v>372</v>
      </c>
      <c r="E168" s="2" t="s">
        <v>108</v>
      </c>
      <c r="F168" s="13">
        <v>298.01</v>
      </c>
    </row>
    <row r="169" spans="1:6" ht="12.75">
      <c r="A169" s="40" t="s">
        <v>474</v>
      </c>
      <c r="B169" s="41"/>
      <c r="C169" s="41" t="s">
        <v>298</v>
      </c>
      <c r="D169" s="54" t="s">
        <v>373</v>
      </c>
      <c r="E169" s="54"/>
      <c r="F169" s="54"/>
    </row>
    <row r="170" spans="1:6" ht="52.5">
      <c r="A170" s="1" t="s">
        <v>475</v>
      </c>
      <c r="B170" s="2"/>
      <c r="C170" s="2" t="s">
        <v>374</v>
      </c>
      <c r="D170" s="2" t="s">
        <v>375</v>
      </c>
      <c r="E170" s="2" t="s">
        <v>376</v>
      </c>
      <c r="F170" s="13">
        <v>697.94</v>
      </c>
    </row>
  </sheetData>
  <sheetProtection/>
  <mergeCells count="40">
    <mergeCell ref="D75:F75"/>
    <mergeCell ref="D70:F70"/>
    <mergeCell ref="D66:F66"/>
    <mergeCell ref="D9:F9"/>
    <mergeCell ref="D48:F48"/>
    <mergeCell ref="D32:F32"/>
    <mergeCell ref="D25:F25"/>
    <mergeCell ref="D39:F39"/>
    <mergeCell ref="A2:F2"/>
    <mergeCell ref="A5:F5"/>
    <mergeCell ref="D6:F6"/>
    <mergeCell ref="D7:F7"/>
    <mergeCell ref="D78:F78"/>
    <mergeCell ref="D87:F87"/>
    <mergeCell ref="D123:F123"/>
    <mergeCell ref="D96:F96"/>
    <mergeCell ref="D97:F97"/>
    <mergeCell ref="D100:F100"/>
    <mergeCell ref="D105:F105"/>
    <mergeCell ref="D116:F116"/>
    <mergeCell ref="D113:F113"/>
    <mergeCell ref="D144:F144"/>
    <mergeCell ref="D147:F147"/>
    <mergeCell ref="D149:F149"/>
    <mergeCell ref="D84:F84"/>
    <mergeCell ref="D129:F129"/>
    <mergeCell ref="D135:F135"/>
    <mergeCell ref="D142:F142"/>
    <mergeCell ref="D140:F140"/>
    <mergeCell ref="D138:F138"/>
    <mergeCell ref="D167:F167"/>
    <mergeCell ref="D169:F169"/>
    <mergeCell ref="D60:F60"/>
    <mergeCell ref="D91:F91"/>
    <mergeCell ref="D155:F155"/>
    <mergeCell ref="D157:F157"/>
    <mergeCell ref="D160:F160"/>
    <mergeCell ref="D163:F163"/>
    <mergeCell ref="D165:F165"/>
    <mergeCell ref="D151:F151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PZD7</cp:lastModifiedBy>
  <cp:lastPrinted>2019-08-22T12:43:46Z</cp:lastPrinted>
  <dcterms:created xsi:type="dcterms:W3CDTF">2019-08-19T08:39:10Z</dcterms:created>
  <dcterms:modified xsi:type="dcterms:W3CDTF">2019-10-24T05:17:25Z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