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'Arkusz1'!$A$1:$G$35</definedName>
  </definedNames>
  <calcPr fullCalcOnLoad="1"/>
</workbook>
</file>

<file path=xl/sharedStrings.xml><?xml version="1.0" encoding="utf-8"?>
<sst xmlns="http://schemas.openxmlformats.org/spreadsheetml/2006/main" count="113" uniqueCount="80">
  <si>
    <t>Lp.</t>
  </si>
  <si>
    <t>Nr SST 
Kod pozycji CPV</t>
  </si>
  <si>
    <t>Opis rodzaju robót</t>
  </si>
  <si>
    <t>Jedn. miary</t>
  </si>
  <si>
    <t>Ilość jedn.</t>
  </si>
  <si>
    <t>Cena jedn. 
[zł]</t>
  </si>
  <si>
    <t>Warstość robót 
[zł]</t>
  </si>
  <si>
    <t>D-04.01.01</t>
  </si>
  <si>
    <t>D-04.04.02</t>
  </si>
  <si>
    <r>
      <t>m</t>
    </r>
    <r>
      <rPr>
        <vertAlign val="superscript"/>
        <sz val="10"/>
        <rFont val="Arial CE"/>
        <family val="0"/>
      </rPr>
      <t>2</t>
    </r>
  </si>
  <si>
    <t>Wartość netto</t>
  </si>
  <si>
    <t>Wartość brutto</t>
  </si>
  <si>
    <t>D-04.03.01</t>
  </si>
  <si>
    <t>D-05.03.05</t>
  </si>
  <si>
    <t xml:space="preserve"> </t>
  </si>
  <si>
    <t>RAZEM WARTOŚĆ ROBÓT</t>
  </si>
  <si>
    <t>Podatek VAT</t>
  </si>
  <si>
    <t>D-01.01.01</t>
  </si>
  <si>
    <t>Modernizacja drogi powiatowej Nr 2341W relacji Miączyn Mały - Radzimowice na odcinku Bońkowo Kościelne - Rudowo</t>
  </si>
  <si>
    <t>1.1</t>
  </si>
  <si>
    <t>Roboty pomiarowe przy liniowych robotach drogowych. Trasa drogi w terenie równinnym, wyznaczenie punktów głównych trasy oraz wykonanie inwentaryzacji geodezyjnej powykonawczej</t>
  </si>
  <si>
    <t>km</t>
  </si>
  <si>
    <t>1.2</t>
  </si>
  <si>
    <t>D-01.02.04</t>
  </si>
  <si>
    <t>Frezowanie nawierzchni bitumicznej o średniej grubości 6 cm i szerokości 0,20 cm wraz z wyzieniem frezowiny na odkład na odległość do 25 km</t>
  </si>
  <si>
    <t>DZIAŁ I. PRZYGOTOWANIE TERENU POD BUDOWĘ CPV 45100000-8</t>
  </si>
  <si>
    <t>1.3</t>
  </si>
  <si>
    <t>Rozebranie istniejącej nawierzchni na wjazdach z betonu cementowego gr. 15 cm</t>
  </si>
  <si>
    <t>t</t>
  </si>
  <si>
    <t xml:space="preserve">Wywiezienie nadmiaru gruzu na plac składowy na odległość do 25 km. Gruz pochodzący z rozbiórki elementów dróg  
22,00x0,15x2,40 = 7,92 tony </t>
  </si>
  <si>
    <t>DZIAŁ II. FUNDAMENTOWANIE DRÓG CPV 45233320-8</t>
  </si>
  <si>
    <t>2.1</t>
  </si>
  <si>
    <t xml:space="preserve">Wykonanie koryta na poszerzeniu jezdni w gruntach kat. II-IV wraz z transportem urobku na na odległość do 5 km, głębokość koryta 30 cm </t>
  </si>
  <si>
    <t>2.2</t>
  </si>
  <si>
    <t>Profilowanie i zagęszczanie dna koryta (podłoża) pod warstwy konstrukcyjne nawierzchni w gruntach kat. II-IV</t>
  </si>
  <si>
    <t xml:space="preserve">Wykonanie koryta pod chodniki i dojazdy do posesji w gruntach kat. II-IV wraz z transportem urobku na na odległość do 5 km, głębokość koryta 30 cm </t>
  </si>
  <si>
    <t>2.3</t>
  </si>
  <si>
    <r>
      <t>Wykonanie podbudowy z mieszanki niezwiązanej z kruszywem C</t>
    </r>
    <r>
      <rPr>
        <vertAlign val="subscript"/>
        <sz val="10"/>
        <rFont val="Arial CE"/>
        <family val="0"/>
      </rPr>
      <t>50/30</t>
    </r>
    <r>
      <rPr>
        <sz val="10"/>
        <rFont val="Arial CE"/>
        <family val="0"/>
      </rPr>
      <t xml:space="preserve"> o uziarnieniu 0/31,5 stabilizowanej mechanicznie przy grubości wartwsy po zagęszczeniu 25 cm</t>
    </r>
  </si>
  <si>
    <t>2.4</t>
  </si>
  <si>
    <r>
      <t>Oczyszczenie warstwy podbudowy z mieszanki niezwiązanej z kruszywem C</t>
    </r>
    <r>
      <rPr>
        <vertAlign val="subscript"/>
        <sz val="10"/>
        <rFont val="Arial CE"/>
        <family val="0"/>
      </rPr>
      <t>50/30</t>
    </r>
    <r>
      <rPr>
        <sz val="10"/>
        <rFont val="Arial CE"/>
        <family val="0"/>
      </rPr>
      <t xml:space="preserve"> o uziarnieniu 0/31,5 stabilizowanej mechanicznie</t>
    </r>
  </si>
  <si>
    <t>2.5</t>
  </si>
  <si>
    <r>
      <t>Skropienie warstwy podbudowy z mieszanki niezwiązanej z kruszywem C</t>
    </r>
    <r>
      <rPr>
        <vertAlign val="subscript"/>
        <sz val="10"/>
        <rFont val="Arial CE"/>
        <family val="0"/>
      </rPr>
      <t>50/30</t>
    </r>
    <r>
      <rPr>
        <sz val="10"/>
        <rFont val="Arial CE"/>
        <family val="0"/>
      </rPr>
      <t xml:space="preserve"> o uziarnieniu 0/31,5 stabilizowanej mechanicznie emulsją asfaltową w ilości 0,5-0,7 kg/m</t>
    </r>
    <r>
      <rPr>
        <vertAlign val="superscript"/>
        <sz val="10"/>
        <rFont val="Arial CE"/>
        <family val="0"/>
      </rPr>
      <t>2</t>
    </r>
  </si>
  <si>
    <t>2.10</t>
  </si>
  <si>
    <t>Oczyszczenie nawierzchni drogowej przed ułożeniem warstwy ścieralnej</t>
  </si>
  <si>
    <t>2.11</t>
  </si>
  <si>
    <r>
      <t>Skropienie nawierzchni drogowej przed ułożeniem warstwy ścieralnej emulsją asfaltową w ilości 0,1-0,3 kg/m</t>
    </r>
    <r>
      <rPr>
        <vertAlign val="superscript"/>
        <sz val="10"/>
        <rFont val="Arial CE"/>
        <family val="0"/>
      </rPr>
      <t>2</t>
    </r>
  </si>
  <si>
    <r>
      <t>Wykonanie podbudowy z mieszanki niezwiązanej z kruszywem C</t>
    </r>
    <r>
      <rPr>
        <vertAlign val="subscript"/>
        <sz val="10"/>
        <rFont val="Arial CE"/>
        <family val="0"/>
      </rPr>
      <t>50/30</t>
    </r>
    <r>
      <rPr>
        <sz val="10"/>
        <rFont val="Arial CE"/>
        <family val="0"/>
      </rPr>
      <t xml:space="preserve"> o uziarnieniu 0/31,5 stabilizowanej mechanicznie przy grubości wartwsy po zagęszczeniu 15 cm</t>
    </r>
  </si>
  <si>
    <r>
      <t>Wykonanie podbudowy z mieszanki niezwiązanej z kruszywem C</t>
    </r>
    <r>
      <rPr>
        <vertAlign val="subscript"/>
        <sz val="10"/>
        <rFont val="Arial CE"/>
        <family val="0"/>
      </rPr>
      <t>50/30</t>
    </r>
    <r>
      <rPr>
        <sz val="10"/>
        <rFont val="Arial CE"/>
        <family val="0"/>
      </rPr>
      <t xml:space="preserve"> o uziarnieniu 0/31,5 stabilizowanej mechanicznie przy grubości wartwsy po zagęszczeniu 20 cm</t>
    </r>
  </si>
  <si>
    <r>
      <t>Wykonanie podbudowy pomocniczej z mieszanki związanej z cementem klasy C</t>
    </r>
    <r>
      <rPr>
        <vertAlign val="subscript"/>
        <sz val="10"/>
        <rFont val="Arial CE"/>
        <family val="0"/>
      </rPr>
      <t>3/4</t>
    </r>
    <r>
      <rPr>
        <sz val="10"/>
        <rFont val="Arial CE"/>
        <family val="0"/>
      </rPr>
      <t xml:space="preserve"> o grubości warstwy po zagęszczeniu 20 cm</t>
    </r>
  </si>
  <si>
    <t>DZIAŁ III. ROBOTY W ZAKRESIE NAWIERZCHNI DRÓG CPV 45233220-7</t>
  </si>
  <si>
    <t>3.1</t>
  </si>
  <si>
    <t>3.2</t>
  </si>
  <si>
    <t>Ułożenie warstwy wyrównawczej z AC 16W 50/70 w ilości ok. 75 kg/m2</t>
  </si>
  <si>
    <t>3.3</t>
  </si>
  <si>
    <t>Ułożenie warstwy ścieralnej z AC 11S 50/70 o grubości 4 cm</t>
  </si>
  <si>
    <t xml:space="preserve">DZIAŁ IV. ROBOTY W ZAKRESIE CHODNIKÓW I ASFALTOWANIA  CPV 45233222-1  </t>
  </si>
  <si>
    <t>4.1</t>
  </si>
  <si>
    <t>D-08.02.02</t>
  </si>
  <si>
    <r>
      <t>m</t>
    </r>
    <r>
      <rPr>
        <vertAlign val="superscript"/>
        <sz val="10"/>
        <rFont val="Arial"/>
        <family val="2"/>
      </rPr>
      <t>2</t>
    </r>
  </si>
  <si>
    <t>Ułożenie warstwy wiążacej z AC 16W 50/70 grubości 6 cm</t>
  </si>
  <si>
    <t>Ustawienie krawężników betonowych 15x30x100 na podsypce cementowo-piaskowej z wypełnieniem spoin zaprawą na ławie betonowej z oporem z betonu C12/15</t>
  </si>
  <si>
    <t>m</t>
  </si>
  <si>
    <t>D-08.01.01</t>
  </si>
  <si>
    <t>Ustawienie krawężników betonowych wtopionych 15x30x100 na podsypce cementowo-piaskowej z wypełnieniem spoin zaprawą na ławie betonowej z oporem z betonu C12/15</t>
  </si>
  <si>
    <t>Ustawienie obrzeży betonowych 30x8 cm na podsypce cementowo-piaskowej i wypełnieniem spoin piaskiem na ławie betonowej z oporem z betonu C12/15</t>
  </si>
  <si>
    <t>D-08.03.01</t>
  </si>
  <si>
    <t xml:space="preserve">Wykonanie chodnika z kostki brukowej betonowej szarej gr. 6 cm na podsypce cementowo-piaskowej z wypełnieniem spoin piaskiem </t>
  </si>
  <si>
    <t>Wykonanie zjazdów z kostki brukowej betonowej kolorowej gr. 8 cm na podsypce cementowo-piaskowej gr. 3cm z wypełnieniem spoin piaskiem</t>
  </si>
  <si>
    <t>D-08.04.01</t>
  </si>
  <si>
    <t>1.4</t>
  </si>
  <si>
    <t>2.6</t>
  </si>
  <si>
    <t>2.7</t>
  </si>
  <si>
    <t>2.8</t>
  </si>
  <si>
    <t>2.9</t>
  </si>
  <si>
    <t>2.12</t>
  </si>
  <si>
    <t>4.2</t>
  </si>
  <si>
    <t>4.3</t>
  </si>
  <si>
    <t>4.4</t>
  </si>
  <si>
    <t>4.5</t>
  </si>
  <si>
    <t>KOSZTORYS OFERTOWY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</si>
</sst>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00"/>
    <numFmt numFmtId="174" formatCode="#,##0.0000"/>
  </numFmts>
  <fonts count="8">
    <font>
      <sz val="10"/>
      <name val="Arial CE"/>
      <family val="0"/>
    </font>
    <font>
      <sz val="12"/>
      <name val="Arial CE"/>
      <family val="0"/>
    </font>
    <font>
      <vertAlign val="superscript"/>
      <sz val="10"/>
      <name val="Arial CE"/>
      <family val="0"/>
    </font>
    <font>
      <b/>
      <sz val="10"/>
      <name val="Arial CE"/>
      <family val="0"/>
    </font>
    <font>
      <u val="single"/>
      <sz val="10"/>
      <name val="Arial CE"/>
      <family val="0"/>
    </font>
    <font>
      <vertAlign val="subscript"/>
      <sz val="10"/>
      <name val="Arial CE"/>
      <family val="0"/>
    </font>
    <font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" fontId="0" fillId="0" borderId="5" xfId="0" applyNumberFormat="1" applyBorder="1" applyAlignment="1">
      <alignment vertical="center"/>
    </xf>
    <xf numFmtId="4" fontId="0" fillId="0" borderId="7" xfId="0" applyNumberFormat="1" applyBorder="1" applyAlignment="1">
      <alignment vertical="center"/>
    </xf>
    <xf numFmtId="4" fontId="0" fillId="0" borderId="8" xfId="0" applyNumberFormat="1" applyBorder="1" applyAlignment="1">
      <alignment vertical="center"/>
    </xf>
    <xf numFmtId="4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4" fontId="3" fillId="0" borderId="3" xfId="0" applyNumberFormat="1" applyFont="1" applyBorder="1" applyAlignment="1">
      <alignment vertical="center"/>
    </xf>
    <xf numFmtId="4" fontId="3" fillId="0" borderId="4" xfId="0" applyNumberFormat="1" applyFont="1" applyFill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4" fontId="0" fillId="0" borderId="6" xfId="0" applyNumberForma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4" fontId="0" fillId="0" borderId="9" xfId="0" applyNumberFormat="1" applyBorder="1" applyAlignment="1">
      <alignment vertical="center"/>
    </xf>
    <xf numFmtId="4" fontId="0" fillId="0" borderId="9" xfId="0" applyNumberFormat="1" applyFill="1" applyBorder="1" applyAlignment="1">
      <alignment vertical="center"/>
    </xf>
    <xf numFmtId="4" fontId="0" fillId="0" borderId="8" xfId="0" applyNumberFormat="1" applyFill="1" applyBorder="1" applyAlignment="1">
      <alignment vertical="center"/>
    </xf>
    <xf numFmtId="4" fontId="0" fillId="0" borderId="7" xfId="0" applyNumberFormat="1" applyFill="1" applyBorder="1" applyAlignment="1">
      <alignment vertical="center"/>
    </xf>
    <xf numFmtId="0" fontId="0" fillId="0" borderId="0" xfId="0" applyBorder="1" applyAlignment="1">
      <alignment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 wrapText="1"/>
    </xf>
    <xf numFmtId="4" fontId="6" fillId="0" borderId="5" xfId="0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 wrapText="1"/>
    </xf>
    <xf numFmtId="4" fontId="6" fillId="0" borderId="7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4" fontId="6" fillId="0" borderId="11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view="pageBreakPreview" zoomScale="140" zoomScaleNormal="140" zoomScaleSheetLayoutView="140" workbookViewId="0" topLeftCell="A26">
      <selection activeCell="K31" sqref="K31"/>
    </sheetView>
  </sheetViews>
  <sheetFormatPr defaultColWidth="9.00390625" defaultRowHeight="12.75"/>
  <cols>
    <col min="1" max="1" width="4.75390625" style="16" customWidth="1"/>
    <col min="2" max="2" width="13.875" style="16" customWidth="1"/>
    <col min="3" max="3" width="40.75390625" style="16" customWidth="1"/>
    <col min="4" max="6" width="10.75390625" style="16" customWidth="1"/>
    <col min="7" max="7" width="17.75390625" style="16" customWidth="1"/>
    <col min="10" max="10" width="9.875" style="0" bestFit="1" customWidth="1"/>
    <col min="11" max="11" width="12.75390625" style="0" bestFit="1" customWidth="1"/>
    <col min="12" max="12" width="12.625" style="0" bestFit="1" customWidth="1"/>
  </cols>
  <sheetData>
    <row r="1" spans="1:7" s="1" customFormat="1" ht="19.5" customHeight="1">
      <c r="A1" s="41" t="s">
        <v>79</v>
      </c>
      <c r="B1" s="42"/>
      <c r="C1" s="42"/>
      <c r="D1" s="42"/>
      <c r="E1" s="42"/>
      <c r="F1" s="42"/>
      <c r="G1" s="43"/>
    </row>
    <row r="2" spans="1:7" s="1" customFormat="1" ht="40.5" customHeight="1" thickBot="1">
      <c r="A2" s="47" t="s">
        <v>18</v>
      </c>
      <c r="B2" s="48"/>
      <c r="C2" s="48"/>
      <c r="D2" s="48"/>
      <c r="E2" s="48"/>
      <c r="F2" s="48"/>
      <c r="G2" s="49"/>
    </row>
    <row r="3" spans="1:7" s="1" customFormat="1" ht="39" thickBot="1">
      <c r="A3" s="5" t="s">
        <v>0</v>
      </c>
      <c r="B3" s="3" t="s">
        <v>1</v>
      </c>
      <c r="C3" s="5" t="s">
        <v>2</v>
      </c>
      <c r="D3" s="4" t="s">
        <v>3</v>
      </c>
      <c r="E3" s="5" t="s">
        <v>4</v>
      </c>
      <c r="F3" s="3" t="s">
        <v>5</v>
      </c>
      <c r="G3" s="7" t="s">
        <v>6</v>
      </c>
    </row>
    <row r="4" spans="1:7" s="1" customFormat="1" ht="13.5" thickBot="1">
      <c r="A4" s="6">
        <v>1</v>
      </c>
      <c r="B4" s="2">
        <v>2</v>
      </c>
      <c r="C4" s="6">
        <v>3</v>
      </c>
      <c r="D4" s="2">
        <v>4</v>
      </c>
      <c r="E4" s="6">
        <v>5</v>
      </c>
      <c r="F4" s="2">
        <v>6</v>
      </c>
      <c r="G4" s="6">
        <v>7</v>
      </c>
    </row>
    <row r="5" spans="1:7" s="16" customFormat="1" ht="13.5" thickBot="1">
      <c r="A5" s="44" t="s">
        <v>25</v>
      </c>
      <c r="B5" s="45"/>
      <c r="C5" s="45"/>
      <c r="D5" s="45"/>
      <c r="E5" s="45"/>
      <c r="F5" s="45"/>
      <c r="G5" s="46"/>
    </row>
    <row r="6" spans="1:7" ht="63.75">
      <c r="A6" s="8" t="s">
        <v>19</v>
      </c>
      <c r="B6" s="9" t="s">
        <v>17</v>
      </c>
      <c r="C6" s="17" t="s">
        <v>20</v>
      </c>
      <c r="D6" s="9" t="s">
        <v>21</v>
      </c>
      <c r="E6" s="12">
        <v>4.98</v>
      </c>
      <c r="F6" s="22"/>
      <c r="G6" s="12">
        <f>ROUND(E6*F6,2)</f>
        <v>0</v>
      </c>
    </row>
    <row r="7" spans="1:7" ht="51">
      <c r="A7" s="10" t="s">
        <v>22</v>
      </c>
      <c r="B7" s="11" t="s">
        <v>23</v>
      </c>
      <c r="C7" s="18" t="s">
        <v>24</v>
      </c>
      <c r="D7" s="11" t="s">
        <v>9</v>
      </c>
      <c r="E7" s="13">
        <v>995.8</v>
      </c>
      <c r="F7" s="14"/>
      <c r="G7" s="13">
        <f>ROUND(E7*F7,2)</f>
        <v>0</v>
      </c>
    </row>
    <row r="8" spans="1:7" ht="25.5">
      <c r="A8" s="23" t="s">
        <v>26</v>
      </c>
      <c r="B8" s="24" t="s">
        <v>23</v>
      </c>
      <c r="C8" s="25" t="s">
        <v>27</v>
      </c>
      <c r="D8" s="11" t="s">
        <v>9</v>
      </c>
      <c r="E8" s="26">
        <v>22</v>
      </c>
      <c r="F8" s="14"/>
      <c r="G8" s="13">
        <f>ROUND(E8*F8,2)</f>
        <v>0</v>
      </c>
    </row>
    <row r="9" spans="1:7" ht="51.75" thickBot="1">
      <c r="A9" s="23" t="s">
        <v>69</v>
      </c>
      <c r="B9" s="24" t="s">
        <v>23</v>
      </c>
      <c r="C9" s="25" t="s">
        <v>29</v>
      </c>
      <c r="D9" s="24" t="s">
        <v>28</v>
      </c>
      <c r="E9" s="26">
        <v>7.92</v>
      </c>
      <c r="F9" s="14"/>
      <c r="G9" s="13">
        <f>ROUND(E9*F9,2)</f>
        <v>0</v>
      </c>
    </row>
    <row r="10" spans="1:7" ht="13.5" thickBot="1">
      <c r="A10" s="44" t="s">
        <v>30</v>
      </c>
      <c r="B10" s="45"/>
      <c r="C10" s="45"/>
      <c r="D10" s="45"/>
      <c r="E10" s="45"/>
      <c r="F10" s="45"/>
      <c r="G10" s="46"/>
    </row>
    <row r="11" spans="1:7" ht="51">
      <c r="A11" s="10" t="s">
        <v>31</v>
      </c>
      <c r="B11" s="11" t="s">
        <v>7</v>
      </c>
      <c r="C11" s="18" t="s">
        <v>32</v>
      </c>
      <c r="D11" s="11" t="s">
        <v>9</v>
      </c>
      <c r="E11" s="13">
        <v>5928.3</v>
      </c>
      <c r="F11" s="14"/>
      <c r="G11" s="13">
        <f>ROUND(E11*F11,2)</f>
        <v>0</v>
      </c>
    </row>
    <row r="12" spans="1:7" ht="51">
      <c r="A12" s="10" t="s">
        <v>33</v>
      </c>
      <c r="B12" s="11" t="s">
        <v>7</v>
      </c>
      <c r="C12" s="18" t="s">
        <v>35</v>
      </c>
      <c r="D12" s="11" t="s">
        <v>9</v>
      </c>
      <c r="E12" s="13">
        <v>391.25</v>
      </c>
      <c r="F12" s="14"/>
      <c r="G12" s="13">
        <f>ROUND(E12*F12,2)</f>
        <v>0</v>
      </c>
    </row>
    <row r="13" spans="1:11" ht="38.25">
      <c r="A13" s="10" t="s">
        <v>36</v>
      </c>
      <c r="B13" s="11" t="s">
        <v>7</v>
      </c>
      <c r="C13" s="18" t="s">
        <v>34</v>
      </c>
      <c r="D13" s="11" t="s">
        <v>9</v>
      </c>
      <c r="E13" s="13">
        <v>5928.3</v>
      </c>
      <c r="F13" s="14"/>
      <c r="G13" s="13">
        <f>ROUND(E13*F13,2)</f>
        <v>0</v>
      </c>
      <c r="K13" s="15"/>
    </row>
    <row r="14" spans="1:11" ht="38.25">
      <c r="A14" s="10" t="s">
        <v>38</v>
      </c>
      <c r="B14" s="11" t="s">
        <v>7</v>
      </c>
      <c r="C14" s="18" t="s">
        <v>34</v>
      </c>
      <c r="D14" s="11" t="s">
        <v>9</v>
      </c>
      <c r="E14" s="13">
        <v>391.25</v>
      </c>
      <c r="F14" s="14"/>
      <c r="G14" s="13">
        <f aca="true" t="shared" si="0" ref="G14:G22">ROUND(E14*F14,2)</f>
        <v>0</v>
      </c>
      <c r="K14" s="15"/>
    </row>
    <row r="15" spans="1:7" ht="41.25">
      <c r="A15" s="23" t="s">
        <v>40</v>
      </c>
      <c r="B15" s="24" t="s">
        <v>12</v>
      </c>
      <c r="C15" s="25" t="s">
        <v>39</v>
      </c>
      <c r="D15" s="11" t="s">
        <v>9</v>
      </c>
      <c r="E15" s="13">
        <v>5928.3</v>
      </c>
      <c r="F15" s="14"/>
      <c r="G15" s="13">
        <f t="shared" si="0"/>
        <v>0</v>
      </c>
    </row>
    <row r="16" spans="1:7" ht="55.5">
      <c r="A16" s="23" t="s">
        <v>70</v>
      </c>
      <c r="B16" s="24" t="s">
        <v>12</v>
      </c>
      <c r="C16" s="25" t="s">
        <v>41</v>
      </c>
      <c r="D16" s="11" t="s">
        <v>9</v>
      </c>
      <c r="E16" s="13">
        <v>5928.3</v>
      </c>
      <c r="F16" s="14"/>
      <c r="G16" s="13">
        <f t="shared" si="0"/>
        <v>0</v>
      </c>
    </row>
    <row r="17" spans="1:7" ht="25.5">
      <c r="A17" s="23" t="s">
        <v>71</v>
      </c>
      <c r="B17" s="24" t="s">
        <v>12</v>
      </c>
      <c r="C17" s="25" t="s">
        <v>43</v>
      </c>
      <c r="D17" s="11" t="s">
        <v>9</v>
      </c>
      <c r="E17" s="27">
        <v>1194.78</v>
      </c>
      <c r="F17" s="28"/>
      <c r="G17" s="29">
        <f>ROUND(E17*F17,2)</f>
        <v>0</v>
      </c>
    </row>
    <row r="18" spans="1:7" ht="39.75">
      <c r="A18" s="23" t="s">
        <v>72</v>
      </c>
      <c r="B18" s="24" t="s">
        <v>12</v>
      </c>
      <c r="C18" s="25" t="s">
        <v>45</v>
      </c>
      <c r="D18" s="11" t="s">
        <v>9</v>
      </c>
      <c r="E18" s="27">
        <v>1197.78</v>
      </c>
      <c r="F18" s="28"/>
      <c r="G18" s="29">
        <f>ROUND(E18*F18,2)</f>
        <v>0</v>
      </c>
    </row>
    <row r="19" spans="1:7" ht="41.25">
      <c r="A19" s="23" t="s">
        <v>73</v>
      </c>
      <c r="B19" s="24"/>
      <c r="C19" s="25" t="s">
        <v>48</v>
      </c>
      <c r="D19" s="11" t="s">
        <v>9</v>
      </c>
      <c r="E19" s="27">
        <v>67.8</v>
      </c>
      <c r="F19" s="28"/>
      <c r="G19" s="29">
        <f>ROUND(E19*F19,2)</f>
        <v>0</v>
      </c>
    </row>
    <row r="20" spans="1:7" ht="54">
      <c r="A20" s="10" t="s">
        <v>42</v>
      </c>
      <c r="B20" s="11" t="s">
        <v>8</v>
      </c>
      <c r="C20" s="18" t="s">
        <v>46</v>
      </c>
      <c r="D20" s="11" t="s">
        <v>9</v>
      </c>
      <c r="E20" s="13">
        <v>323.45</v>
      </c>
      <c r="F20" s="14"/>
      <c r="G20" s="13">
        <f>ROUND(E20*F20,2)</f>
        <v>0</v>
      </c>
    </row>
    <row r="21" spans="1:7" ht="54">
      <c r="A21" s="10" t="s">
        <v>44</v>
      </c>
      <c r="B21" s="11" t="s">
        <v>8</v>
      </c>
      <c r="C21" s="18" t="s">
        <v>47</v>
      </c>
      <c r="D21" s="11" t="s">
        <v>9</v>
      </c>
      <c r="E21" s="13">
        <v>67.8</v>
      </c>
      <c r="F21" s="14"/>
      <c r="G21" s="13">
        <f>ROUND(E21*F21,2)</f>
        <v>0</v>
      </c>
    </row>
    <row r="22" spans="1:7" ht="54.75" thickBot="1">
      <c r="A22" s="10" t="s">
        <v>74</v>
      </c>
      <c r="B22" s="11" t="s">
        <v>8</v>
      </c>
      <c r="C22" s="18" t="s">
        <v>37</v>
      </c>
      <c r="D22" s="11" t="s">
        <v>9</v>
      </c>
      <c r="E22" s="13">
        <v>5928.3</v>
      </c>
      <c r="F22" s="14"/>
      <c r="G22" s="13">
        <f t="shared" si="0"/>
        <v>0</v>
      </c>
    </row>
    <row r="23" spans="1:7" ht="13.5" thickBot="1">
      <c r="A23" s="44" t="s">
        <v>49</v>
      </c>
      <c r="B23" s="45"/>
      <c r="C23" s="45"/>
      <c r="D23" s="45"/>
      <c r="E23" s="45"/>
      <c r="F23" s="45"/>
      <c r="G23" s="46"/>
    </row>
    <row r="24" spans="1:7" ht="25.5">
      <c r="A24" s="23" t="s">
        <v>50</v>
      </c>
      <c r="B24" s="24" t="s">
        <v>13</v>
      </c>
      <c r="C24" s="25" t="s">
        <v>59</v>
      </c>
      <c r="D24" s="11" t="s">
        <v>9</v>
      </c>
      <c r="E24" s="13">
        <v>5928.3</v>
      </c>
      <c r="F24" s="14"/>
      <c r="G24" s="13">
        <f>ROUND(E24*F24,2)</f>
        <v>0</v>
      </c>
    </row>
    <row r="25" spans="1:7" ht="25.5">
      <c r="A25" s="23" t="s">
        <v>51</v>
      </c>
      <c r="B25" s="24" t="s">
        <v>13</v>
      </c>
      <c r="C25" s="25" t="s">
        <v>52</v>
      </c>
      <c r="D25" s="11" t="s">
        <v>9</v>
      </c>
      <c r="E25" s="26">
        <v>1194.78</v>
      </c>
      <c r="F25" s="14"/>
      <c r="G25" s="13">
        <f>ROUND(E25*F25,2)</f>
        <v>0</v>
      </c>
    </row>
    <row r="26" spans="1:7" ht="26.25" thickBot="1">
      <c r="A26" s="23" t="s">
        <v>53</v>
      </c>
      <c r="B26" s="24" t="s">
        <v>13</v>
      </c>
      <c r="C26" s="25" t="s">
        <v>54</v>
      </c>
      <c r="D26" s="11" t="s">
        <v>9</v>
      </c>
      <c r="E26" s="26">
        <v>1197.78</v>
      </c>
      <c r="F26" s="14"/>
      <c r="G26" s="13">
        <f>ROUND(E26*F26,2)</f>
        <v>0</v>
      </c>
    </row>
    <row r="27" spans="1:7" ht="13.5" thickBot="1">
      <c r="A27" s="44" t="s">
        <v>55</v>
      </c>
      <c r="B27" s="45"/>
      <c r="C27" s="45"/>
      <c r="D27" s="45"/>
      <c r="E27" s="45"/>
      <c r="F27" s="45"/>
      <c r="G27" s="46"/>
    </row>
    <row r="28" spans="1:7" s="30" customFormat="1" ht="51">
      <c r="A28" s="31" t="s">
        <v>56</v>
      </c>
      <c r="B28" s="31" t="s">
        <v>62</v>
      </c>
      <c r="C28" s="32" t="s">
        <v>60</v>
      </c>
      <c r="D28" s="31" t="s">
        <v>61</v>
      </c>
      <c r="E28" s="33">
        <v>149.4</v>
      </c>
      <c r="F28" s="33"/>
      <c r="G28" s="33">
        <f>ROUND(E28*F28,2)</f>
        <v>0</v>
      </c>
    </row>
    <row r="29" spans="1:7" s="30" customFormat="1" ht="63.75">
      <c r="A29" s="34" t="s">
        <v>75</v>
      </c>
      <c r="B29" s="34" t="s">
        <v>62</v>
      </c>
      <c r="C29" s="35" t="s">
        <v>63</v>
      </c>
      <c r="D29" s="34" t="s">
        <v>61</v>
      </c>
      <c r="E29" s="36">
        <v>152</v>
      </c>
      <c r="F29" s="36"/>
      <c r="G29" s="36">
        <f>ROUND(E29*F29,2)</f>
        <v>0</v>
      </c>
    </row>
    <row r="30" spans="1:7" s="30" customFormat="1" ht="51">
      <c r="A30" s="34" t="s">
        <v>76</v>
      </c>
      <c r="B30" s="34" t="s">
        <v>65</v>
      </c>
      <c r="C30" s="35" t="s">
        <v>64</v>
      </c>
      <c r="D30" s="34" t="s">
        <v>61</v>
      </c>
      <c r="E30" s="36">
        <v>27.1</v>
      </c>
      <c r="F30" s="36"/>
      <c r="G30" s="36">
        <f>ROUND(E30*F30,2)</f>
        <v>0</v>
      </c>
    </row>
    <row r="31" spans="1:7" s="30" customFormat="1" ht="51">
      <c r="A31" s="34" t="s">
        <v>77</v>
      </c>
      <c r="B31" s="34" t="s">
        <v>57</v>
      </c>
      <c r="C31" s="35" t="s">
        <v>66</v>
      </c>
      <c r="D31" s="34" t="s">
        <v>58</v>
      </c>
      <c r="E31" s="36">
        <v>323.45</v>
      </c>
      <c r="F31" s="36"/>
      <c r="G31" s="36">
        <f>ROUND(E31*F31,2)</f>
        <v>0</v>
      </c>
    </row>
    <row r="32" spans="1:7" s="30" customFormat="1" ht="51.75" thickBot="1">
      <c r="A32" s="37" t="s">
        <v>78</v>
      </c>
      <c r="B32" s="37" t="s">
        <v>68</v>
      </c>
      <c r="C32" s="38" t="s">
        <v>67</v>
      </c>
      <c r="D32" s="40" t="s">
        <v>58</v>
      </c>
      <c r="E32" s="39">
        <v>67.8</v>
      </c>
      <c r="F32" s="39"/>
      <c r="G32" s="39">
        <f>ROUND(E32*F32,2)</f>
        <v>0</v>
      </c>
    </row>
    <row r="33" spans="1:11" ht="19.5" customHeight="1" thickBot="1">
      <c r="A33" s="54" t="s">
        <v>15</v>
      </c>
      <c r="B33" s="55"/>
      <c r="C33" s="55"/>
      <c r="D33" s="56"/>
      <c r="E33" s="50" t="s">
        <v>10</v>
      </c>
      <c r="F33" s="51"/>
      <c r="G33" s="19">
        <f>SUM(G6:G32)</f>
        <v>0</v>
      </c>
      <c r="K33" s="15"/>
    </row>
    <row r="34" spans="1:11" ht="19.5" customHeight="1" thickBot="1">
      <c r="A34" s="57"/>
      <c r="B34" s="58"/>
      <c r="C34" s="58"/>
      <c r="D34" s="59"/>
      <c r="E34" s="54" t="s">
        <v>16</v>
      </c>
      <c r="F34" s="56"/>
      <c r="G34" s="21">
        <f>G33*0.23</f>
        <v>0</v>
      </c>
      <c r="K34" s="15"/>
    </row>
    <row r="35" spans="1:11" ht="19.5" customHeight="1" thickBot="1">
      <c r="A35" s="52"/>
      <c r="B35" s="53"/>
      <c r="C35" s="53"/>
      <c r="D35" s="60"/>
      <c r="E35" s="52" t="s">
        <v>11</v>
      </c>
      <c r="F35" s="53"/>
      <c r="G35" s="20">
        <f>ROUND(G33*1.23,2)</f>
        <v>0</v>
      </c>
      <c r="K35" s="15"/>
    </row>
    <row r="41" spans="10:12" ht="12.75">
      <c r="J41" s="15"/>
      <c r="K41" s="15"/>
      <c r="L41" s="15"/>
    </row>
    <row r="42" spans="10:12" ht="12.75">
      <c r="J42" s="15"/>
      <c r="K42" s="15"/>
      <c r="L42" s="15"/>
    </row>
    <row r="43" spans="10:12" ht="12.75">
      <c r="J43" s="15"/>
      <c r="K43" s="15"/>
      <c r="L43" s="15"/>
    </row>
    <row r="44" spans="10:12" ht="12.75">
      <c r="J44" s="15"/>
      <c r="K44" s="15"/>
      <c r="L44" s="15"/>
    </row>
    <row r="45" spans="10:12" ht="12.75">
      <c r="J45" s="15"/>
      <c r="K45" s="15"/>
      <c r="L45" s="15"/>
    </row>
    <row r="46" spans="10:12" ht="12.75">
      <c r="J46" s="15"/>
      <c r="K46" s="15"/>
      <c r="L46" s="15"/>
    </row>
    <row r="48" ht="12.75">
      <c r="D48" s="16" t="s">
        <v>14</v>
      </c>
    </row>
  </sheetData>
  <mergeCells count="10">
    <mergeCell ref="A23:G23"/>
    <mergeCell ref="A27:G27"/>
    <mergeCell ref="E33:F33"/>
    <mergeCell ref="E35:F35"/>
    <mergeCell ref="A33:D35"/>
    <mergeCell ref="E34:F34"/>
    <mergeCell ref="A1:G1"/>
    <mergeCell ref="A5:G5"/>
    <mergeCell ref="A2:G2"/>
    <mergeCell ref="A10:G10"/>
  </mergeCells>
  <printOptions/>
  <pageMargins left="0.75" right="0.75" top="1" bottom="1" header="0.5" footer="0.5"/>
  <pageSetup horizontalDpi="300" verticalDpi="300" orientation="portrait" paperSize="9" scale="79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PZD7</cp:lastModifiedBy>
  <cp:lastPrinted>2020-04-17T10:03:52Z</cp:lastPrinted>
  <dcterms:created xsi:type="dcterms:W3CDTF">1997-02-26T13:46:56Z</dcterms:created>
  <dcterms:modified xsi:type="dcterms:W3CDTF">2020-10-07T12:44:46Z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